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155" windowHeight="8505"/>
  </bookViews>
  <sheets>
    <sheet name="СПК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СПК!$A$97:$AU$149</definedName>
    <definedName name="date" localSheetId="0">#REF!</definedName>
    <definedName name="date">#REF!</definedName>
    <definedName name="Docke">[1]Настройки!$B$33</definedName>
    <definedName name="endPrice" localSheetId="0">#REF!</definedName>
    <definedName name="endPrice">#REF!</definedName>
    <definedName name="GrLСП1">[2]Скидки!$J$7</definedName>
    <definedName name="GrLСП2">[2]Скидки!$L$7</definedName>
    <definedName name="GrLСП3">[2]Скидки!$N$7</definedName>
    <definedName name="ORIMA1000">[2]Скидки!$H$15</definedName>
    <definedName name="ORIMA150">[2]Скидки!$D$15</definedName>
    <definedName name="ORIMA450">[2]Скидки!$F$15</definedName>
    <definedName name="ORIMAСП1">[2]Скидки!$J$15</definedName>
    <definedName name="ORIMAСП2">[2]Скидки!$L$15</definedName>
    <definedName name="ORIMAСП3">[2]Скидки!$N$15</definedName>
    <definedName name="Sika1000">[2]Скидки!$H$17</definedName>
    <definedName name="Sika150">[2]Скидки!$D$17</definedName>
    <definedName name="Sika450">[2]Скидки!$F$17</definedName>
    <definedName name="SikaСП1">[2]Скидки!$J$17</definedName>
    <definedName name="SikaСП2">[2]Скидки!$L$17</definedName>
    <definedName name="SikaСП3">[2]Скидки!$N$17</definedName>
    <definedName name="Tтройник_RR_29_красный">[3]Настройки!$C$235</definedName>
    <definedName name="Y_тройник_стальной_RR_29">[3]Настройки!$C$234</definedName>
    <definedName name="Адаптер_М28_RR_32">[3]Настройки!$C$231</definedName>
    <definedName name="Антенный_выход_1_000_040_FELT_ROOFSEAL_1__70040_черный">[1]Настройки!$C$466</definedName>
    <definedName name="Антенный_выход_50_100_мм">[3]Настройки!$C$262</definedName>
    <definedName name="Ассортимент">[4]Ruflex!$C$65:$I$71</definedName>
    <definedName name="Ассортимент_Катепал" localSheetId="0">[5]Katepal!#REF!</definedName>
    <definedName name="Ассортимент_Катепал">[6]Katepal!#REF!</definedName>
    <definedName name="Ассортимент2">#N/A</definedName>
    <definedName name="АссортиментDocke" localSheetId="0">[12]сайDocke!#REF!</definedName>
    <definedName name="АссортиментDocke">[6]сайDocke!#REF!</definedName>
    <definedName name="АссортиментАП" localSheetId="0">[12]САльПроф!#REF!</definedName>
    <definedName name="АссортиментАП">[6]САльПроф!#REF!</definedName>
    <definedName name="АссортиментДругое">'[7]УНИКМА. T05'!$C$96:$C$101</definedName>
    <definedName name="АссортиментТегола" localSheetId="0">[5]Tegola!#REF!</definedName>
    <definedName name="АссортиментТегола">[6]Tegola!#REF!</definedName>
    <definedName name="АссортиментШинглас" localSheetId="0">#REF!</definedName>
    <definedName name="АссортиментШинглас">#REF!</definedName>
    <definedName name="Аэратор_Специальный_черный_TEGOLA">[1]Настройки!$C$419</definedName>
    <definedName name="Аэратор_Стандарт_черный_TEGOLA">[1]Настройки!$C$418</definedName>
    <definedName name="Аэратор1000">[4]Скидки!$H$11</definedName>
    <definedName name="Аэратор2500">[4]Скидки!$J$11</definedName>
    <definedName name="Аэратор300">[4]Скидки!$D$11</definedName>
    <definedName name="Аэратор600">[4]Скидки!$F$11</definedName>
    <definedName name="АэраторСП1">[4]Скидки!$L$11</definedName>
    <definedName name="АэраторСП2">[4]Скидки!$N$11</definedName>
    <definedName name="АэраторСП3">[4]Скидки!$P$11</definedName>
    <definedName name="Аэроэлемент_конька_хребта_Vent_Roll">[3]Настройки!$C$269</definedName>
    <definedName name="Брусок_сухой_строганный_3000_40_50_мм_Ангара_Форест_сорт_AB_уп_6_шт_">[1]Настройки!$C$496</definedName>
    <definedName name="Брусок_сухой_строганный_3000_40_50_мм_сорт_AB_уп_6_шт">[8]Настройки!$F$315</definedName>
    <definedName name="Брусок_сухой_строганный_сорт_AB">[3]Настройки!$C$237</definedName>
    <definedName name="вент_выход_изол_колп_техно_зеленый">[1]Настройки!$C$506</definedName>
    <definedName name="Вентилятор_скат_Монтеррей_Техно_красный">[3]Настройки!$C$257</definedName>
    <definedName name="Вентилятор_скатный_CLASSIС_KTV_без_адаптера_коричневый">[1]Настройки!$C$471</definedName>
    <definedName name="Вентилятор_скатный_CLASSIС_KTV_без_адаптера_черный">[1]Настройки!$C$470</definedName>
    <definedName name="Вентилятор_скатный_HUOPA_KTV_без_адаптера_780134_коричневый">[1]Настройки!$C$469</definedName>
    <definedName name="Вентилятор_скатный_MUOTOKATE_без_адаптера_Vilpe_кирпичный">[3]Настройки!$C$239</definedName>
    <definedName name="вентилятор_скатный_КТВ_Техно_коричневый">[1]Настройки!$C$503</definedName>
    <definedName name="Вентиляционная_лента_ПВХ">[7]Настройки!$C$316</definedName>
    <definedName name="Вентиляция1000">[4]Скидки!$H$8</definedName>
    <definedName name="Вентиляция2500">[4]Скидки!$J$8</definedName>
    <definedName name="Вентиляция300">[4]Скидки!$D$8</definedName>
    <definedName name="Вентиляция600">[4]Скидки!$F$8</definedName>
    <definedName name="ВентиляцияСП1">[4]Скидки!$L$8</definedName>
    <definedName name="ВентиляцияСП2">[4]Скидки!$N$8</definedName>
    <definedName name="ВентиляцияСП3">[4]Скидки!$P$8</definedName>
    <definedName name="Ветровая_планка_TL01_4Zn_275_PEполиэстер_RR_32">[3]Настройки!$C$179</definedName>
    <definedName name="Ветровая_планка_TL01_C05_RAL_3005">[3]Настройки!$C$152</definedName>
    <definedName name="Ветровая_планка_TL01_PEMA_RAL_3009">[3]Настройки!$C$180</definedName>
    <definedName name="Ветровая_планка_TL01_PURAL_MATT_RR_32">[3]Настройки!$C$184</definedName>
    <definedName name="Ветровая_планка_TL01_PURAL_RR_32">[3]Настройки!$C$183</definedName>
    <definedName name="Ветровая_планка_TL01_PUREX_RR_32">[3]Настройки!$C$181</definedName>
    <definedName name="Ветровая_планка_TL01_PUполиуретан_RR_32">[3]Настройки!$C$182</definedName>
    <definedName name="Ветровая_планка_TL01_РЕМА_RAL_7024">[7]Настройки!$C$191</definedName>
    <definedName name="Ветровая_планка_для_мягкой_кровли_TL_02__4Zn_275_PE_RAL_8017">[1]Настройки!$C$456</definedName>
    <definedName name="Ветровая_планка_для_мягкой_кровли_TL_02_100_65_мм_1Zn_275_PURAL_RR_32__т_коричневый">[1]Настройки!$C$454</definedName>
    <definedName name="Внутренний_угол_сталь_IC01_70_2000_мм_PURAL_RR32">[8]Настройки!$F$333</definedName>
    <definedName name="ВодосDocke1000">[2]Скидки!$H$21</definedName>
    <definedName name="ВодосDocke150">[2]Скидки!$D$21</definedName>
    <definedName name="ВодосDocke450">[2]Скидки!$F$21</definedName>
    <definedName name="ВодосDockeСП1">[2]Скидки!$J$21</definedName>
    <definedName name="ВодосDockeСП2">[2]Скидки!$L$21</definedName>
    <definedName name="ВодосDockeСП3">[2]Скидки!$N$21</definedName>
    <definedName name="ВодосGamrat1000">[2]Скидки!$H$24</definedName>
    <definedName name="ВодосGamrat300">[2]Скидки!$D$24</definedName>
    <definedName name="ВодосGamrat600">[2]Скидки!$F$24</definedName>
    <definedName name="ВодосGamratСП1">[2]Скидки!$J$24</definedName>
    <definedName name="ВодосGamratСП2">[2]Скидки!$L$24</definedName>
    <definedName name="ВодосGamratСП3">[2]Скидки!$N$24</definedName>
    <definedName name="ВодосHunter1000">[2]Скидки!$H$27</definedName>
    <definedName name="ВодосHunter300">[2]Скидки!$D$27</definedName>
    <definedName name="ВодосHunter600">[2]Скидки!$F$27</definedName>
    <definedName name="ВодосHunterСП1">[2]Скидки!$J$27</definedName>
    <definedName name="ВодосHunterСП2">[2]Скидки!$L$27</definedName>
    <definedName name="ВодосHunterСП3">[2]Скидки!$N$27</definedName>
    <definedName name="ВодосS.Plastics1000">[2]Скидки!$H$25</definedName>
    <definedName name="ВодосS.Plastics300">[2]Скидки!$D$25</definedName>
    <definedName name="ВодосS.Plastics600">[2]Скидки!$F$25</definedName>
    <definedName name="ВодосS.Plasticsпрямоуг1000">[2]Скидки!$H$26</definedName>
    <definedName name="ВодосS.Plasticsпрямоуг150">[2]Скидки!$D$26</definedName>
    <definedName name="ВодосS.Plasticsпрямоуг450">[2]Скидки!$F$26</definedName>
    <definedName name="ВодосS.PlasticsпрямоугСП1">[2]Скидки!$J$26</definedName>
    <definedName name="ВодосS.PlasticsпрямоугСП2">[2]Скидки!$L$26</definedName>
    <definedName name="ВодосS.PlasticsпрямоугСП3">[2]Скидки!$N$26</definedName>
    <definedName name="ВодосS.PlasticsСП1">[2]Скидки!$J$25</definedName>
    <definedName name="ВодосS.PlasticsСП2">[2]Скидки!$L$25</definedName>
    <definedName name="ВодосS.PlasticsСП3">[2]Скидки!$N$25</definedName>
    <definedName name="ВодосМЕТАЛ1000">[2]Скидки!$H$8</definedName>
    <definedName name="ВодосМЕТАЛ150">[2]Скидки!$D$8</definedName>
    <definedName name="ВодосМЕТАЛ450">[2]Скидки!$F$8</definedName>
    <definedName name="ВодосМЕТАЛСП1">[2]Скидки!$J$8</definedName>
    <definedName name="ВодосМЕТАЛСП2">[2]Скидки!$L$8</definedName>
    <definedName name="ВодосМЕТАЛСП3">[2]Скидки!$N$8</definedName>
    <definedName name="ВодостокиRuplast1000">[2]Скидки!$H$20</definedName>
    <definedName name="ВодостокиRuplast300">[2]Скидки!$D$20</definedName>
    <definedName name="ВодостокиRuplast600">[2]Скидки!$F$20</definedName>
    <definedName name="ВодостокиRuplastСП1">[2]Скидки!$J$20</definedName>
    <definedName name="ВодостокиRuplastСП2">[2]Скидки!$L$20</definedName>
    <definedName name="ВодостокиRuplastСП3">[2]Скидки!$N$20</definedName>
    <definedName name="галеко1000">[2]Скидки!$H$13</definedName>
    <definedName name="галеко150">[2]Скидки!$D$13</definedName>
    <definedName name="галеко450">[2]Скидки!$F$13</definedName>
    <definedName name="галекоСП1">[2]Скидки!$J$13</definedName>
    <definedName name="галекоСП2">[2]Скидки!$L$13</definedName>
    <definedName name="галекоСП3">[2]Скидки!$N$13</definedName>
    <definedName name="Гвозди_кровельные_ершеные__уп._5_кг">[1]Настройки!$C$450</definedName>
    <definedName name="ГрандЛайнРР1000">[2]Скидки!$H$6</definedName>
    <definedName name="ГрандЛайнРР150">[2]Скидки!$D$6</definedName>
    <definedName name="ГрандЛайнРР450">[2]Скидки!$F$6</definedName>
    <definedName name="ГрандЛайнРРСП1">[2]Скидки!$J$6</definedName>
    <definedName name="ГрандЛайнРРСП2">[2]Скидки!$L$6</definedName>
    <definedName name="ГрандЛайнРРСП3">[2]Скидки!$N$6</definedName>
    <definedName name="д">[9]САльПроф!#REF!</definedName>
    <definedName name="Дата">[4]Скидки!$B$4</definedName>
    <definedName name="Дата_Katepal">[1]Настройки!$B$5</definedName>
    <definedName name="Дата1000">[4]Скидки!$G$4</definedName>
    <definedName name="Дата2500">[4]Скидки!$I$4</definedName>
    <definedName name="Дата300">[4]Скидки!$C$4</definedName>
    <definedName name="Дата600">[4]Скидки!$E$4</definedName>
    <definedName name="ДатаCertainTeed" localSheetId="0">[1]Настройки!#REF!</definedName>
    <definedName name="ДатаCertainTeed">[1]Настройки!#REF!</definedName>
    <definedName name="датаGrandLine">[3]Настройки!$B$11</definedName>
    <definedName name="ДатаIcopal3D">[1]Настройки!$B$56</definedName>
    <definedName name="ДатаIcopalFin">[1]Настройки!$B$18</definedName>
    <definedName name="ДатаIcopalFrance">[1]Настройки!$B$25</definedName>
    <definedName name="ДатаRuflex">[1]Настройки!$B$10</definedName>
    <definedName name="датаАльта">[8]Настройки!$B$11</definedName>
    <definedName name="ДатаГЛ">[8]Настройки!$B$8</definedName>
    <definedName name="ДатаДеке">[8]Настройки!$B$7</definedName>
    <definedName name="ДатаДжентек">[8]Настройки!$B$10</definedName>
    <definedName name="ДатаДругое">[3]Настройки!$B$9</definedName>
    <definedName name="ДатаКомплектующие">[1]Настройки!$B$59</definedName>
    <definedName name="датаМ28">[3]Настройки!$B$7</definedName>
    <definedName name="ДатаМЕТАЛДругое">[2]Скидки!$B$10</definedName>
    <definedName name="ДатаМЕТАЛРоссия">[2]Скидки!$B$5</definedName>
    <definedName name="ДатаМиттен">[8]Настройки!$B$9</definedName>
    <definedName name="ДатаМодели">[2]Скидки!$C$29</definedName>
    <definedName name="датаМЧ">[3]Настройки!$B$5</definedName>
    <definedName name="ДатаОбщий">[8]Настройки!$B$6</definedName>
    <definedName name="ДатаОкна">[10]Скидки!$B$4</definedName>
    <definedName name="ДатаОкна1000">[10]Скидки!$G$4</definedName>
    <definedName name="ДатаОкна2500">[10]Скидки!$I$4</definedName>
    <definedName name="ДатаОкна300">[10]Скидки!$C$4</definedName>
    <definedName name="ДатаОкна600">[10]Скидки!$E$4</definedName>
    <definedName name="ДатаОкнаСП1">[10]Скидки!$K$4</definedName>
    <definedName name="ДатаОкнаСП2">[10]Скидки!$M$4</definedName>
    <definedName name="ДатаОкнаСП3">[10]Скидки!$O$4</definedName>
    <definedName name="ДатаПВХДругое">[2]Скидки!$B$23</definedName>
    <definedName name="ДатаПВХРоссия">[2]Скидки!$B$19</definedName>
    <definedName name="датаРуукки">[3]Настройки!$B$13</definedName>
    <definedName name="ДатаСП1">[4]Скидки!$K$4</definedName>
    <definedName name="ДатаСП2">[4]Скидки!$M$4</definedName>
    <definedName name="ДатаСП3">[4]Скидки!$O$4</definedName>
    <definedName name="ДатаТегола">[1]Настройки!$B$48</definedName>
    <definedName name="ДатаШинглас">[1]Настройки!$B$37</definedName>
    <definedName name="Дефлектор_Alipai_110_коньковый_черный">[1]Настройки!$C$509</definedName>
    <definedName name="Доска_обрезная_25_100_6000_мм">[1]Настройки!$C$497</definedName>
    <definedName name="Ендова__пристенок__EN.03_940_мм_L_2_м__1Zn_275__PURAL_MATT_RR_32__т.коричневый">[7]Настройки!$C$327</definedName>
    <definedName name="Ендова__пристенок__EN.03_940_мм_L_2_м__1Zn_275__PURAL_глянцевый_RR_32__т.коричневый">[7]Настройки!$C$328</definedName>
    <definedName name="Ендова__пристенок__EN.03_940_мм_L_2_м__Zn_140__PE_полиэстер_RAL_8017___коричневый_шоколад">[7]Настройки!$C$329</definedName>
    <definedName name="Ендова__пристенок__EN.03_940_мм_L_2_м__Zn_275__PE_полиэстер_RAL_8017___коричневый_шоколад">[7]Настройки!$C$330</definedName>
    <definedName name="Ендова_Parafor_Solo_GS_48_кирпично_оранжевый_ICOPAL_Siplast__рул._7_п.м">[1]Настройки!$C$313</definedName>
    <definedName name="Ендова_Pinta_Ultra_синий_ICOPAL">[1]Настройки!$C$240</definedName>
    <definedName name="Ендова_Pintari_черный_Ruflex">[1]Настройки!$C$157</definedName>
    <definedName name="Ендова_антик_SHINGLAS_рул_10_п_м">[1]Настройки!$C$356</definedName>
    <definedName name="Ендова_верхняя_115_GL_Opt_Atlas_RAL_8017">[3]Настройки!$C$512</definedName>
    <definedName name="Ендова_верхняя_115_GL_Opt_Quarzit_lite_RAL_8017">[3]Настройки!$C$519</definedName>
    <definedName name="Ендова_верхняя_115_GL_Opt_Texture_RAL_6005">[3]Настройки!$C$511</definedName>
    <definedName name="Ендова_верхняя_115_GL_Opt_Стальной_бархат_RAL_7024">[7]Настройки!$C$675</definedName>
    <definedName name="Ендова_верхняя_115_GL_Pural_Matt_RR_32">[7]Настройки!$C$667</definedName>
    <definedName name="Ендова_верхняя_115_GL_Pural_RR_32">[7]Настройки!$C$666</definedName>
    <definedName name="Ендова_верхняя_115_Opt_Polydexter_Matt_RAL_8017">[7]Настройки!$C$663</definedName>
    <definedName name="Ендова_верхняя_115_Opt_Polydexter_RAL_8017">[7]Настройки!$C$662</definedName>
    <definedName name="Ендова_верхняя_130_GL_Opt_Quarzit_35_RAL_6005">[3]Настройки!$C$518</definedName>
    <definedName name="Ендова_верхняя_130_GL_Opt_Velur_35_RAL_8017">[3]Настройки!$C$516</definedName>
    <definedName name="Ендова_верхняя_130_GL_Opt_Velur_RAL_3009">[3]Настройки!$C$515</definedName>
    <definedName name="Ендова_верхняя_130_GL_Opt_РЕполиэстер_RAL_3009">[3]Настройки!$C$510</definedName>
    <definedName name="Ендова_верхняя_145_GL_Opt_Atlas_RAL_8017">[3]Настройки!$C$524</definedName>
    <definedName name="Ендова_верхняя_145_GL_Opt_Quarzit_35_RAL_6005">[3]Настройки!$C$530</definedName>
    <definedName name="Ендова_верхняя_145_GL_Opt_Quarzit_lite_RAL_8017">[3]Настройки!$C$531</definedName>
    <definedName name="Ендова_верхняя_145_GL_Opt_Safari_Brown">[3]Настройки!$C$526</definedName>
    <definedName name="Ендова_верхняя_145_GL_Opt_Texture_RAL_6005">[3]Настройки!$C$523</definedName>
    <definedName name="Ендова_верхняя_145_GL_Opt_Velur_35_RAL_8017">[3]Настройки!$C$528</definedName>
    <definedName name="Ендова_верхняя_145_GL_Opt_Velur_RR_32">[3]Настройки!$C$527</definedName>
    <definedName name="Ендова_верхняя_145_GL_Opt_РЕполиэстер_RAL_3005">[3]Настройки!$C$522</definedName>
    <definedName name="Ендова_верхняя_145_GL_Opt_Стальной_бархат_RAL_7024">[7]Настройки!$C$693</definedName>
    <definedName name="Ендова_верхняя_145_GL_Pural_Matt_RR_32">[7]Настройки!$C$685</definedName>
    <definedName name="Ендова_верхняя_145_GL_Pural_RR_32">[7]Настройки!$C$684</definedName>
    <definedName name="Ендова_верхняя_145_Opt_Polydexter_Matt_RAL_8017">[7]Настройки!$C$681</definedName>
    <definedName name="Ендова_верхняя_145_Opt_Polydexter_RAL_8017">[7]Настройки!$C$680</definedName>
    <definedName name="Ендова_коричневый_Docke_PIE__рул._10_п.м">[1]Настройки!$C$540</definedName>
    <definedName name="Ендова_нижняя_GL_Opt_Atlas_RAL_8017">[3]Настройки!$C$536</definedName>
    <definedName name="Ендова_нижняя_GL_Opt_Quarzit_35_RAL_6005">[3]Настройки!$C$542</definedName>
    <definedName name="Ендова_нижняя_GL_Opt_Quarzit_lite_RAL_8017">[3]Настройки!$C$543</definedName>
    <definedName name="Ендова_нижняя_GL_Opt_Safari_Brown">[3]Настройки!$C$538</definedName>
    <definedName name="Ендова_нижняя_GL_Opt_Texture_RAL_6005">[3]Настройки!$C$535</definedName>
    <definedName name="Ендова_нижняя_GL_Opt_Velur_35_RAL_8017">[3]Настройки!$C$540</definedName>
    <definedName name="Ендова_нижняя_GL_Opt_Velur_RAL_3009">[3]Настройки!$C$539</definedName>
    <definedName name="Ендова_нижняя_GL_Opt_РЕполиэстер_RAL_3009">[3]Настройки!$C$534</definedName>
    <definedName name="Ендова_нижняя_GL_Opt_Стальной_бархат_RAL_7024">[7]Настройки!$C$711</definedName>
    <definedName name="Ендова_нижняя_GL_Pural_Matt_RR_32">[7]Настройки!$C$703</definedName>
    <definedName name="Ендова_нижняя_GL_Pural_RR_32">[7]Настройки!$C$702</definedName>
    <definedName name="Ендова_нижняя_Opt_Polydexter_Matt_RAL_8017">[7]Настройки!$C$699</definedName>
    <definedName name="Ендова_нижняя_Opt_Polydexter_RAL_8017">[7]Настройки!$C$698</definedName>
    <definedName name="Ендова_пристенок_EN.03_940_мм_L_2_м__Zn_275___PUREX_RR_29___красный">[7]Настройки!$C$332</definedName>
    <definedName name="Ендова_пристенок_EN.03_940_мм_L_2_м__Zn_275__PEMA_матовый_полиэстер_RAL_8017___коричневый_шоколад">[7]Настройки!$C$331</definedName>
    <definedName name="Ендова_пристенок_EN03_Zn140_РЕМА_RAL_7024">[7]Настройки!$C$197</definedName>
    <definedName name="Ендова_Сейфити_Колор_СБС_3_зеленый_TEGOLA_рул_10_п_м">[1]Настройки!$C$411</definedName>
    <definedName name="Ендова_Сейфити_Колор_СБС_3_синий_TEGOLA_рул_10_п_м">[1]Настройки!$C$412</definedName>
    <definedName name="Ендова_Сейфити_Флекс_коричневый_TEGOLA__рул._10_п.м">[1]Настройки!$C$420</definedName>
    <definedName name="Ендова_Сейфити_Флекс_синий_TEGOLA__рул._10_п.м">[1]Настройки!$C$421</definedName>
    <definedName name="Ендова_синий_Docke_PIE__рул._10_п.м">[1]Настройки!$C$539</definedName>
    <definedName name="Ендова_синий_SHINGLAS_рул_10_п_м">[1]Настройки!$C$357</definedName>
    <definedName name="Завершающая_полоса_L_3000_Grand_Line_белый">[8]Настройки!$F$375</definedName>
    <definedName name="Завершающая_полоса_L_3000_Grand_Line_коричневый">[8]Настройки!$F$396</definedName>
    <definedName name="Завершающая_полоса_L_3000_Альта_Сайдинг_Аляска_Беж">[8]Настройки!$F$260</definedName>
    <definedName name="Завершающая_полоса_L_3660_Альта_Сайдинг_коричневый">[8]Настройки!$F$259</definedName>
    <definedName name="Завершающая_полоса_L3000_GrandLine_карамельный">[8]Настройки!$F$376</definedName>
    <definedName name="Завершающая_полоса_L3050_Docke_пломбир">[8]Настройки!$F$96</definedName>
    <definedName name="Завершающая_полоса_L3050_Docke_шоколад">[8]Настройки!$F$97</definedName>
    <definedName name="Завершающая_полоса_L3660_Mitten_Chestnut_Brown">[8]Настройки!$F$207</definedName>
    <definedName name="Завершающая_полоса_L3660_Mitten_Frost">[8]Настройки!$F$206</definedName>
    <definedName name="Завершающая_полоса_L3660_Альта_Сайдинг_белый">[8]Настройки!$F$279</definedName>
    <definedName name="Завершающая_полоса_Wood_Slide_L3050_Docke_яблоня">[8]Настройки!$F$77</definedName>
    <definedName name="Завершающая_полоса_акриловая_L3050_Docke_нуга">[8]Настройки!$F$83</definedName>
    <definedName name="Заглушка_желоба_универсальная_NEW_Ruukki_125_90_мм_RR_23___т.серый">[7]Настройки!$F$659</definedName>
    <definedName name="Заглушка_желоба_универсальная_NEW_Ruukki_150_100_мм_RR_20___белый">[7]Настройки!$F$635</definedName>
    <definedName name="Заглушка_конька_полукр_кон_GL_Opt_Atlas_RAL_8017">[3]Настройки!$C$476</definedName>
    <definedName name="Заглушка_конька_полукр_кон_GL_Opt_Quarzit_35_RAL_6005">[3]Настройки!$C$482</definedName>
    <definedName name="Заглушка_конька_полукр_кон_GL_Opt_Quarzit_lite_RAL_8017">[3]Настройки!$C$483</definedName>
    <definedName name="Заглушка_конька_полукр_кон_GL_Opt_Safari_Brown">[3]Настройки!$C$478</definedName>
    <definedName name="Заглушка_конька_полукр_кон_GL_Opt_Texture_RAL_6005">[3]Настройки!$C$475</definedName>
    <definedName name="Заглушка_конька_полукр_кон_GL_Opt_Velur_35_RAL_8017">[3]Настройки!$C$480</definedName>
    <definedName name="Заглушка_конька_полукр_кон_GL_Opt_Velur_RAL_7024">[3]Настройки!$C$479</definedName>
    <definedName name="Заглушка_конька_полукр_кон_GL_Opt_РЕполиэстер_RAL_3009">[3]Настройки!$C$474</definedName>
    <definedName name="Заглушка_конька_полукр_торц_GL_Opt_Atlas_RAL_8017">[3]Настройки!$C$465</definedName>
    <definedName name="Заглушка_конька_полукр_торц_GL_Opt_Quarzit_35_RAL_6005">[3]Настройки!$C$471</definedName>
    <definedName name="Заглушка_конька_полукр_торц_GL_Opt_Quarzit_lite_RAL_8017">[3]Настройки!$C$472</definedName>
    <definedName name="Заглушка_конька_полукр_торц_GL_Opt_Safari_Brown">[3]Настройки!$C$467</definedName>
    <definedName name="Заглушка_конька_полукр_торц_GL_Opt_Texture_RAL_6005">[3]Настройки!$C$464</definedName>
    <definedName name="Заглушка_конька_полукр_торц_GL_Opt_Velur_35_RAL_8017">[3]Настройки!$C$469</definedName>
    <definedName name="Заглушка_конька_полукр_торц_GL_Opt_Velur_RAL_3009">[3]Настройки!$C$468</definedName>
    <definedName name="Заглушка_конька_полукр_торц_GL_Opt_РЕполиэстер_RAL_3009">[3]Настройки!$C$463</definedName>
    <definedName name="Заглушка_конька_стальная_RR_29">[3]Настройки!$C$232</definedName>
    <definedName name="Заглушка_шатра_стальная_RR_29">[3]Настройки!$C$233</definedName>
    <definedName name="Капельник_КL04_4Zn_275_PEполиэстер_RR_32">[3]Настройки!$C$186</definedName>
    <definedName name="Капельник_КL04_C05_RAL_3005">[3]Настройки!$C$153</definedName>
    <definedName name="Капельник_КL04_PEMA_RAL_3009">[3]Настройки!$C$187</definedName>
    <definedName name="Капельник_КL04_PURAL_MATT_RR_32">[3]Настройки!$C$191</definedName>
    <definedName name="Капельник_КL04_PURAL_RR_32">[3]Настройки!$C$190</definedName>
    <definedName name="Капельник_КL04_PUREX_RR_32">[3]Настройки!$C$188</definedName>
    <definedName name="Капельник_КL04_PUполиуретан_RR_32">[3]Настройки!$C$189</definedName>
    <definedName name="Капельник_КL04_РЕМА_RAL_7024">[7]Настройки!$C$192</definedName>
    <definedName name="Капельник_конденсата_КL_04_1Zn_275_PURAL_RR_32">[1]Настройки!$C$463</definedName>
    <definedName name="Капельник_конденсата_КL_04_4Zn_275_PE_RR_32">[1]Настройки!$C$464</definedName>
    <definedName name="Карнизная_планка_KL_03_4Zn_275_PE_RAL_8017">[1]Настройки!$C$459</definedName>
    <definedName name="Карнизная_планка_КL_03_100_65_мм_1Zn_275_PURAL_RR_32__т_коричневый">[1]Настройки!$C$457</definedName>
    <definedName name="Карнизная_планка_КL03_4Zn_275_PEполиэстер_RR_32">[3]Настройки!$C$193</definedName>
    <definedName name="Карнизная_планка_КL03_C05_RAL_3005">[3]Настройки!$C$154</definedName>
    <definedName name="Карнизная_планка_КL03_PEMA_RAL_3009">[3]Настройки!$C$194</definedName>
    <definedName name="Карнизная_планка_КL03_PURAL_MATT_RR_32">[3]Настройки!$C$198</definedName>
    <definedName name="Карнизная_планка_КL03_PURAL_RR_32">[3]Настройки!$C$197</definedName>
    <definedName name="Карнизная_планка_КL03_PUREX_RR_32">[3]Настройки!$C$195</definedName>
    <definedName name="Карнизная_планка_КL03_PUполиуретан_RR_32">[3]Настройки!$C$196</definedName>
    <definedName name="Карнизная_планка_КL03_РЕМА_RAL_7024">[7]Настройки!$C$193</definedName>
    <definedName name="Клей_битумный_Ruflex_0.31л">[1]Настройки!$C$158</definedName>
    <definedName name="Клей_битумный_Ruflex_10л">[1]Настройки!$C$160</definedName>
    <definedName name="Клей_битумный_Ruflex_3_л">[1]Настройки!$C$159</definedName>
    <definedName name="Клей_битумный_Битустик_TEGOLA_350_г">[1]Настройки!$C$416</definedName>
    <definedName name="Клей_битумный_Битустик_TEGOLA_5_кг">[1]Настройки!$C$417</definedName>
    <definedName name="Клей_герметик_черный_ICOPAL_0.33л">[1]Настройки!$C$241</definedName>
    <definedName name="Клей_кровельный_черный_ICOPAL_10л">[1]Настройки!$C$244</definedName>
    <definedName name="Клей_кровельный_черный_ICOPAL_2_5л">[1]Настройки!$C$243</definedName>
    <definedName name="Ковер_подкладочный_ANDEREP_GL__рул._15_кв.м_SHINGLAS">[1]Настройки!$C$371</definedName>
    <definedName name="Ковер_подкладочный_ANDEREP_ULTRA__рул_15_кв_м">[1]Настройки!$C$362</definedName>
    <definedName name="Ковер_подкладочный_D_Basis_Comfort_Docke__40_п.м">[1]Настройки!$C$551</definedName>
    <definedName name="Ковер_подкладочный_D_Basis_Comfort_GLASS_Docke__15_п.м">[1]Настройки!$C$558</definedName>
    <definedName name="Ковер_подкладочный_D_Basis_Comfort_GLASS_Docke__30_п.м">[1]Настройки!$C$557</definedName>
    <definedName name="Ковер_подкладочный_D_Basis_Standart_Docke__15_п.м">[1]Настройки!$C$552</definedName>
    <definedName name="Ковер_подкладочный_D_Basis_Standart_PLUS_Docke__15_п.м">[1]Настройки!$C$556</definedName>
    <definedName name="Ковер_подкладочный_K_EL_60_2200_Ruflex_рул_15_п_м">[1]Настройки!$C$521</definedName>
    <definedName name="Ковер_подкладочный_K_EL15кв.м">[1]Настройки!$C$246</definedName>
    <definedName name="Ковер_подкладочный_SHINGLAS_ANDEREP_рул_40_п_м">[1]Настройки!$C$361</definedName>
    <definedName name="Ковер_подкладочный_U_EL_60_2200_самоклеющийся_Katepal">[1]Настройки!$C$162</definedName>
    <definedName name="Ковер_подкладочный_Айсбар_Р_TEGOLA_рул_20_п_м">[1]Настройки!$C$414</definedName>
    <definedName name="Ковер_подкладочный_под_Гибкую_черепицу_рул_20_SHINGLAS">[1]Настройки!$C$363</definedName>
    <definedName name="Ковер_подкладочный_Сейфити_Бейз_Силбар_TEGOLA___рул._20_п.м">[1]Настройки!$C$422</definedName>
    <definedName name="Ковер_подкладочный_Сейфити_Бейз_Силбар_Супер_TEGOLA___рул._15_п.м">[1]Настройки!$C$423</definedName>
    <definedName name="Ковер_подкладочный_Сейфити_СБС_2_TEGOLA_рул_15_п_м">[1]Настройки!$C$413</definedName>
    <definedName name="Ковер_подкладочный_универсальный_Felx">[1]Настройки!$C$245</definedName>
    <definedName name="Колпак_d_110_VILPE_731152_черный">[1]Настройки!$C$489</definedName>
    <definedName name="Колпак_d_110_VILPE_731154_коричневый">[1]Настройки!$C$491</definedName>
    <definedName name="Колпак_d_110_Vilpe_коричневый">[3]Настройки!$C$253</definedName>
    <definedName name="Колпак_d_110_Vilpe_черный">[3]Настройки!$C$252</definedName>
    <definedName name="Комплект_дополнительный_монтажный_на_высокие_профили">[3]Настройки!$C$770</definedName>
    <definedName name="Комплектация">[8]Настройки!$B$12</definedName>
    <definedName name="Конек_карниз__SBS__изюм_Docke__уп._11___22_п.м">[1]Настройки!$C$549</definedName>
    <definedName name="Конек_карниз__SBS__чернослив_Docke__уп._11___22_п.м">[1]Настройки!$C$550</definedName>
    <definedName name="Конек_карниз_JAZZY_красный_Ruflex_Katepal">[1]Настройки!$C$155</definedName>
    <definedName name="Конек_карниз_антик_SHINGLAS_уп_12__20_п_м">[1]Настройки!$C$354</definedName>
    <definedName name="Конек_карниз_зеленый_Docke_PIE_SIMPLE__уп._11___22_п.м">[1]Настройки!$C$538</definedName>
    <definedName name="Конек_карниз_Комби_синий_ICOPAL">[1]Настройки!$C$237</definedName>
    <definedName name="Конек_карниз_микс_серый_SHINGLAS__уп._7_2___12_п.м">[1]Настройки!$C$369</definedName>
    <definedName name="Конек_карниз_синий_SHINGLAS_уп_12__20_п_м">[1]Настройки!$C$355</definedName>
    <definedName name="Конек_плоский_115_GL_Opt_Atlas_RAL_8017">[3]Настройки!$C$419</definedName>
    <definedName name="Конек_плоский_115_GL_Opt_Quarzit_lite_RAL_8017">[3]Настройки!$C$425</definedName>
    <definedName name="Конек_плоский_115_GL_Opt_Texture_RAL_6005">[3]Настройки!$C$418</definedName>
    <definedName name="Конек_плоский_115_GL_Opt_Стальной_бархат_RAL_8017">[7]Настройки!$C$541</definedName>
    <definedName name="Конек_плоский_115_GL_Pural_Matt_RR_32">[7]Настройки!$C$534</definedName>
    <definedName name="Конек_плоский_115_GL_Pural_RR_32">[7]Настройки!$C$533</definedName>
    <definedName name="Конек_плоский_115_Opt_Polydexter_Matt_RAL_8017">[7]Настройки!$C$530</definedName>
    <definedName name="Конек_плоский_115_Opt_Polydexter_RAL_8017">[7]Настройки!$C$529</definedName>
    <definedName name="Конек_плоский_130_GL_Opt_Quarzit_35_RAL_6005">[3]Настройки!$C$424</definedName>
    <definedName name="Конек_плоский_130_GL_Opt_Safari_Brown">[3]Настройки!$C$421</definedName>
    <definedName name="Конек_плоский_130_GL_Opt_Velur_35_RAL_8017">[3]Настройки!$C$423</definedName>
    <definedName name="Конек_плоский_130_GL_Opt_Velur_RAL_3009">[3]Настройки!$C$422</definedName>
    <definedName name="Конек_плоский_130_GL_Opt_РЕполиэстер_RAL_3005">[3]Настройки!$C$417</definedName>
    <definedName name="Конек_плоский_145_GL_Opt_Atlas_RAL_8017">[3]Настройки!$C$431</definedName>
    <definedName name="Конек_плоский_145_GL_Opt_Quarzit_35_RAL_6005">[3]Настройки!$C$436</definedName>
    <definedName name="Конек_плоский_145_GL_Opt_Quarzit_lite_RAL_8017">[3]Настройки!$C$437</definedName>
    <definedName name="Конек_плоский_145_GL_Opt_Safari_Brown">[3]Настройки!$C$433</definedName>
    <definedName name="Конек_плоский_145_GL_Opt_Texture_RAL_6005">[3]Настройки!$C$430</definedName>
    <definedName name="Конек_плоский_145_GL_Opt_Velur_35_RAL_8017">[3]Настройки!$C$435</definedName>
    <definedName name="Конек_плоский_145_GL_Opt_Velur_RR_32">[3]Настройки!$C$434</definedName>
    <definedName name="Конек_плоский_145_GL_Opt_РЕполиэстер_RAL_3005">[3]Настройки!$C$429</definedName>
    <definedName name="Конек_плоский_145_GL_Opt_Стальной_бархат_RAL_7024">[7]Настройки!$C$559</definedName>
    <definedName name="Конек_плоский_145_GL_Pural_Matt_RR_32">[7]Настройки!$C$552</definedName>
    <definedName name="Конек_плоский_145_GL_Pural_RR_32">[7]Настройки!$C$551</definedName>
    <definedName name="Конек_плоский_145_Opt_Polydexter_Matt_RAL_8017">[7]Настройки!$C$548</definedName>
    <definedName name="Конек_плоский_145_Opt_Polydexter_RAL_8017">[7]Настройки!$C$547</definedName>
    <definedName name="Конек_плоский_190_GL_Opt_Atlas_RAL_8017">[3]Настройки!$C$443</definedName>
    <definedName name="Конек_плоский_190_GL_Opt_Quarzit_35_RAL_6005">[3]Настройки!$C$449</definedName>
    <definedName name="Конек_плоский_190_GL_Opt_Quarzit_lite_RAL_8017">[3]Настройки!$C$450</definedName>
    <definedName name="Конек_плоский_190_GL_Opt_Safari_Brown">[3]Настройки!$C$445</definedName>
    <definedName name="Конек_плоский_190_GL_Opt_Texture_RAL_6005">[3]Настройки!$C$442</definedName>
    <definedName name="Конек_плоский_190_GL_Opt_Velur_35_RAL_8017">[3]Настройки!$C$447</definedName>
    <definedName name="Конек_плоский_190_GL_Opt_Velur_RAL_3009">[3]Настройки!$C$446</definedName>
    <definedName name="Конек_плоский_190_GL_Opt_РЕполиэстер_RAL_3009">[3]Настройки!$C$441</definedName>
    <definedName name="Конек_плоский_190_GL_Opt_Стальной_бархат_RAL_7024">[7]Настройки!$C$578</definedName>
    <definedName name="Конек_плоский_190_GL_Pural_Matt_RR_32">[7]Настройки!$C$570</definedName>
    <definedName name="Конек_плоский_190_GL_Pural_RR_32">[7]Настройки!$C$569</definedName>
    <definedName name="Конек_плоский_190_Opt_Polydexter_Matt_RAL_8017">[7]Настройки!$C$566</definedName>
    <definedName name="Конек_плоский_190_Opt_Polydexter_RAL_8017">[7]Настройки!$C$565</definedName>
    <definedName name="Конек_полукруглый_4Zn_275_PE_полиэстер_RR_32">[3]Настройки!$C$158</definedName>
    <definedName name="Конек_полукруглый_PEMA_RAL_3009">[3]Настройки!$C$160</definedName>
    <definedName name="Конек_полукруглый_PURAL_MATT_RR_32">[3]Настройки!$C$163</definedName>
    <definedName name="Конек_полукруглый_PURAL_RR_32">[3]Настройки!$C$162</definedName>
    <definedName name="Конек_полукруглый_PUREX_RR_32">[3]Настройки!$C$159</definedName>
    <definedName name="Конек_полукруглый_PUполиуретан_RR_32">[3]Настройки!$C$161</definedName>
    <definedName name="Конек_прямой_4Zn_275_PEполиэстер_RR_32">[3]Настройки!$C$165</definedName>
    <definedName name="Конек_прямой_КРР01_C05_RAL3005">[3]Настройки!$C$150</definedName>
    <definedName name="Конек_прямой_КРР01_PEMA_RAL_3009">[3]Настройки!$C$166</definedName>
    <definedName name="Конек_прямой_КРР01_PURAL_MATT_RR_32">[3]Настройки!$C$170</definedName>
    <definedName name="Конек_прямой_КРР01_PURAL_RR_32">[3]Настройки!$C$169</definedName>
    <definedName name="Конек_прямой_КРР01_PUREX_RR_32">[3]Настройки!$C$167</definedName>
    <definedName name="Конек_прямой_КРР01_PUполиуретан_RR_32">[3]Настройки!$C$168</definedName>
    <definedName name="Конек_прямой_КРР01_РЕМА_RAL7024">[7]Настройки!$C$190</definedName>
    <definedName name="коньковый_риджи_аэратор">[1]Настройки!$C$501</definedName>
    <definedName name="коньковый_эридж_аэратор">[1]Настройки!$C$502</definedName>
    <definedName name="Корректор_12мл_RAL_6005">[7]Настройки!$C$750</definedName>
    <definedName name="Краска_корректор_20_мл_RAL_6005">[3]Настройки!$C$264</definedName>
    <definedName name="КраскаАэрозоль_04_л_RAL_3005_красное_вино">[3]Настройки!$C$265</definedName>
    <definedName name="Крюк_длинный_NEW_Ruukki_150_100_мм_RR_20___белый">[7]Настройки!$F$639</definedName>
    <definedName name="Крюк_длинный_NEW_мм_Ruukki_125_90_мм_RR_23___т.серый">[7]Настройки!$F$663</definedName>
    <definedName name="Крюк_короткий_NEW_Ruukki_125_90_мм_RR_23___т.серый">[7]Настройки!$F$664</definedName>
    <definedName name="Крюк_короткий_NEW_Ruukki_150_100_мм_RR_20___белый">[7]Настройки!$F$640</definedName>
    <definedName name="линдаб1000">[2]Скидки!$H$14</definedName>
    <definedName name="линдаб300">[2]Скидки!$D$14</definedName>
    <definedName name="линдаб600">[2]Скидки!$F$14</definedName>
    <definedName name="линдабСП1">[2]Скидки!$J$14</definedName>
    <definedName name="линдабСП2">[2]Скидки!$L$14</definedName>
    <definedName name="линдабСП3">[2]Скидки!$N$14</definedName>
    <definedName name="Лист_0_45_мм_1000_1180_Grand_Line_Металлочерепица_Classic_Safari_Brown">[7]Настройки!$C$754</definedName>
    <definedName name="Лист_0_45_мм_1000_1180_Optima_Металлочерепица_Modern_Drap_RAL_9005___черный_темный">[7]Настройки!$C$760</definedName>
    <definedName name="Лист_0_45_мм_2000_1190_Grand_Line_Металлочерепица_Kredo_Safari_Brown">[7]Настройки!$C$756</definedName>
    <definedName name="Лист_0_45_мм_500_1210_Grand_Line_Металлочерепица_Kvinta_Plus_Safari_Brown">[7]Настройки!$C$757</definedName>
    <definedName name="Лист_0_45_мм_720_1210_Grand_Line_Металлочерепица_Kvinta_Uno_Safari_Brown">[7]Настройки!$C$758</definedName>
    <definedName name="Лист_0_5_2250_1039_Ruukki_Armorium_PURAL_MATT_RR_32">[3]Настройки!$C$769</definedName>
    <definedName name="Лист_0_5_2250_1153_Ruukki_Adamante_PURAL_MATT_RR_32">[3]Настройки!$C$763</definedName>
    <definedName name="Лист_0_5_2250_1153_Ruukki_Adamante_PURAL_MATT_RR_32_СКЛАД">[3]Настройки!$C$764</definedName>
    <definedName name="Лист_0_5_2250_1153_Ruukki_Adamante_PUREX_RR_11">[3]Настройки!$C$768</definedName>
    <definedName name="Лист_04_1550_1180_Opt_Modern_PEполиэстер_RR_32">[3]Настройки!$C$343</definedName>
    <definedName name="Лист_04_2200_1180_склад_Opt_Modern_PEполиэстер_RAL_8017">[3]Настройки!$C$344</definedName>
    <definedName name="Лист_045_1150_1180_заказ_T045_Zn100_PEполиэстер_RAL_6005">[3]Настройки!$C$72</definedName>
    <definedName name="Лист_045_1200_1180_Opt_Classic_PEполиэстер_RR_32">[3]Настройки!$C$346</definedName>
    <definedName name="Лист_045_2000_1180_Opt_Classic_Texture_RAL_6005">[3]Настройки!$C$350</definedName>
    <definedName name="Лист_045_2000_1180_Opt_Kamea_PEполиэстер_RAL_6005">[7]Настройки!$C$401</definedName>
    <definedName name="Лист_045_2000_1180_Opt_Kamea_Texture_RR_32">[3]Настройки!$C$352</definedName>
    <definedName name="Лист_045_2000_1180_Opt_Modern_Texture_RAL_6005">[3]Настройки!$C$351</definedName>
    <definedName name="Лист_045_2000_1190_Opt_Country_new_PEполиэстер_RAL_6005">[7]Настройки!$C$405</definedName>
    <definedName name="Лист_045_2000_1190_Opt_Country_new_Texture_Drap_RAL_8017">[7]Настройки!$C$507</definedName>
    <definedName name="Лист_045_2000_1200_Opt_Country_PEполиэстер_RAL_6005">[7]Настройки!$C$404</definedName>
    <definedName name="Лист_045_2000_1200_Opt_Country_Texture_RAL_6005">[3]Настройки!$C$354</definedName>
    <definedName name="Лист_045_2000_1210_Opt_Kvinta_PEполиэстер_RAL_6005">[7]Настройки!$C$402</definedName>
    <definedName name="Лист_045_2000_1210_Opt_Kvinta_Texture_RR_32">[3]Настройки!$C$353</definedName>
    <definedName name="Лист_045_2550_1180_Opt_Modern_PEполиэстер_RR_32">[3]Настройки!$C$345</definedName>
    <definedName name="Лист_045_720_1210_Opt_Kvinta_Uno_PEполиэстер_RAL_305">[7]Настройки!$C$403</definedName>
    <definedName name="Лист_045_720_1210_Opt_Kvinta_Uno_Texture_RAL_3005">[7]Настройки!$C$410</definedName>
    <definedName name="Лист_05_1150_1180_склад_М28_PEполиэстер_Северсталь_RAL_8017">[3]Настройки!$C$88</definedName>
    <definedName name="Лист_05_1250_1180_М28_GRANITE_HDX_RR_32">[3]Настройки!$C$106</definedName>
    <definedName name="Лист_05_1250_1180_М28_PEMA_Аrcelor_RAL_3009">[3]Настройки!$C$97</definedName>
    <definedName name="Лист_05_1250_1180_М28_PEполиэстер_Ruukki_RR_32">[3]Настройки!$C$92</definedName>
    <definedName name="Лист_05_1250_1180_М28_PURAL_MATT_RR_32">[3]Настройки!$C$114</definedName>
    <definedName name="Лист_05_1250_1180_М28_PURAL_RR_32">[3]Настройки!$C$111</definedName>
    <definedName name="Лист_05_1250_1180_М28_PUREX_RR_32">[3]Настройки!$C$102</definedName>
    <definedName name="Лист_05_2000_1180_GL_Classic_Atlas_RAL_8017">[3]Настройки!$C$364</definedName>
    <definedName name="Лист_05_2000_1180_GL_Classic_Pural_Matt_RR_23">[7]Настройки!$C$432</definedName>
    <definedName name="Лист_05_2000_1180_GL_Classic_Pural_RR_32">[7]Настройки!$C$431</definedName>
    <definedName name="Лист_05_2000_1180_GL_Classic_Quarzit_35_RAL_6005">[3]Настройки!$C$394</definedName>
    <definedName name="Лист_05_2000_1180_GL_Classic_Quarzit_lite_RAL_8017">[3]Настройки!$C$401</definedName>
    <definedName name="Лист_05_2000_1180_GL_Classic_Safari_Brown">[3]Настройки!$C$378</definedName>
    <definedName name="Лист_05_2000_1180_GL_Classic_Velur_20_RAL_8017">[3]Настройки!$C$382</definedName>
    <definedName name="Лист_05_2000_1180_GL_Classic_Velur_35_RAL_8017">[3]Настройки!$C$387</definedName>
    <definedName name="Лист_05_2000_1180_GL_Classic_Стальной_Бархат_RAL_8017">[7]Настройки!$C$509</definedName>
    <definedName name="Лист_05_2000_1180_GL_Country_Safari_Brown">[3]Настройки!$C$374</definedName>
    <definedName name="Лист_05_2000_1180_GL_Kamea_Atlas_RAL_8017">[3]Настройки!$C$367</definedName>
    <definedName name="Лист_05_2000_1180_GL_Kamea_Pural_Matt_RR_32">[7]Настройки!$C$436</definedName>
    <definedName name="Лист_05_2000_1180_GL_Kamea_Pural_RR_32">[7]Настройки!$C$435</definedName>
    <definedName name="Лист_05_2000_1180_GL_Kameo_Стальной_Бархат_RAL_8017">[7]Настройки!$C$510</definedName>
    <definedName name="Лист_05_2000_1180_Opt_Classic_Polydexter_Matt_RAL_8017">[7]Настройки!$C$422</definedName>
    <definedName name="Лист_05_2000_1180_Opt_Classic_Polydexter_RAL_8017">[7]Настройки!$C$417</definedName>
    <definedName name="Лист_05_2000_1180_Opt_Classic_Satin_RAL_3005">[3]Настройки!$C$355</definedName>
    <definedName name="Лист_05_2000_1180_Opt_Kamea_Polydexter_Matt_RAL_8017">[7]Настройки!$C$423</definedName>
    <definedName name="Лист_05_2000_1180_Opt_Kamea_Polydexter_RAL_8017">[7]Настройки!$C$418</definedName>
    <definedName name="Лист_05_2000_1180_Opt_Kamea_Satin_RAL_8017">[3]Настройки!$C$356</definedName>
    <definedName name="Лист_05_2000_1180_T05_Zn140_PEполиэстер_RAL_6005">[3]Настройки!$C$85</definedName>
    <definedName name="Лист_05_2000_1180_T05_Zn140_РЕМА_RAL_8017">[7]Настройки!$C$106</definedName>
    <definedName name="Лист_05_2000_1180_М28_PEMA_Северсталь_RAL_8017">[3]Настройки!$C$98</definedName>
    <definedName name="Лист_05_2000_1180_М28_PEполиэстер_Северсталь_RAL_6005">[3]Настройки!$C$91</definedName>
    <definedName name="Лист_05_2000_1180_М28_PURAL_MATT_RR_29">[7]Настройки!$C$138</definedName>
    <definedName name="Лист_05_2000_1180_М28_PURAL_RR_29">[7]Настройки!$C$136</definedName>
    <definedName name="Лист_05_2000_1180_М28_PUREX_RR_11">[3]Настройки!$C$101</definedName>
    <definedName name="Лист_05_2000_1180_М28_PUREX_RR_29">[7]Настройки!$C$124</definedName>
    <definedName name="Лист_05_2000_1188_GL_Country_Atlas_RAL_8017">[3]Настройки!$C$369</definedName>
    <definedName name="Лист_05_2000_1188_GL_Country_Quarzit_35_RAL_3005">[3]Настройки!$C$399</definedName>
    <definedName name="Лист_05_2000_1188_GL_Country_Quarzit_lite_RAL_8017">[3]Настройки!$C$402</definedName>
    <definedName name="Лист_05_2000_1188_GL_Country_Safari_Brown">[3]Настройки!$C$375</definedName>
    <definedName name="Лист_05_2000_1188_GL_Country_Velur_20_RAL_3005">[3]Настройки!$C$385</definedName>
    <definedName name="Лист_05_2000_1188_GL_Country_Velur_35_RAL_8017">[3]Настройки!$C$388</definedName>
    <definedName name="Лист_05_2000_1190_GL_Country_new_Atlas_RAL_8017">[7]Настройки!$C$498</definedName>
    <definedName name="Лист_05_2000_1190_GL_Country_new_Pural_Matt_RR_32">[7]Настройки!$C$434</definedName>
    <definedName name="Лист_05_2000_1190_GL_Country_new_Pural_RR_32">[7]Настройки!$C$433</definedName>
    <definedName name="Лист_05_2000_1190_GL_Country_new_Quarzit_lite_RAL_8017">[7]Настройки!$C$500</definedName>
    <definedName name="Лист_05_2000_1190_GL_Country_new_Quarzit_Matt_RAL_7024">[7]Настройки!$C$502</definedName>
    <definedName name="Лист_05_2000_1190_GL_Country_new_Quarzit_RAL_9003">[7]Настройки!$C$501</definedName>
    <definedName name="Лист_05_2000_1190_GL_Country_new_Velur_20_RAL_8017">[7]Настройки!$C$499</definedName>
    <definedName name="Лист_05_2000_1190_GL_Kredo_Стальной_Бархат_RAL_8017">[7]Настройки!$C$511</definedName>
    <definedName name="Лист_05_2000_1190_Opt_Country_new_PE_Satin_RAL_8017">[7]Настройки!$C$504</definedName>
    <definedName name="Лист_05_2000_1190_Opt_Country_new_Polydexter_RAL_8017">[7]Настройки!$C$505</definedName>
    <definedName name="Лист_05_2000_1190_Opt_Kredo_Polydexter_Matt_RAL_8017">[7]Настройки!$C$426</definedName>
    <definedName name="Лист_05_2000_1200_Opt_Country_Polydexter_RAL_8017">[7]Настройки!$C$421</definedName>
    <definedName name="Лист_05_2000_1200_Opt_Country_Satin_RAL_6005">[3]Настройки!$C$358</definedName>
    <definedName name="Лист_05_2000_1210_GL_Kvinta_Atlas_RAL_8017">[3]Настройки!$C$371</definedName>
    <definedName name="Лист_05_2000_1210_GL_Kvinta_Plus_Pural_Matt_RR_32">[7]Настройки!$C$438</definedName>
    <definedName name="Лист_05_2000_1210_GL_Kvinta_Plus_Pural_RR_32">[7]Настройки!$C$437</definedName>
    <definedName name="Лист_05_2000_1210_GL_Kvinta_Quarzit_35_RAL_3005">[3]Настройки!$C$400</definedName>
    <definedName name="Лист_05_2000_1210_GL_Kvinta_Quarzit_lite_RAL_8017">[3]Настройки!$C$403</definedName>
    <definedName name="Лист_05_2000_1210_GL_Kvinta_Safari_Brown">[3]Настройки!$C$377</definedName>
    <definedName name="Лист_05_2000_1210_GL_Kvinta_Velur_20_RAL_3005">[3]Настройки!$C$386</definedName>
    <definedName name="Лист_05_2000_1210_GL_Kvinta_Velur_35_RAL_8017">[3]Настройки!$C$389</definedName>
    <definedName name="Лист_05_2000_1210_GL_KvintaPlus_Стальной_Бархат_RAL_8017">[7]Настройки!$C$512</definedName>
    <definedName name="Лист_05_2000_1210_Opt_Kvinta_Plus_Polydexter_Matt_RAL_8017">[7]Настройки!$C$424</definedName>
    <definedName name="Лист_05_2000_1210_Opt_Kvinta_Polydexter_RAL_8017">[7]Настройки!$C$419</definedName>
    <definedName name="Лист_05_2000_1210_Opt_Kvinta_Satin_RAL_8017">[3]Настройки!$C$357</definedName>
    <definedName name="Лист_05_2200_1180_М28_PURAL_RR_32">[3]Настройки!$C$110</definedName>
    <definedName name="Лист_05_2200_1180_М28_Zn275_PUполиуретан_RAL_8017">[3]Настройки!$C$80</definedName>
    <definedName name="Лист_05_2250_1180_GL_Kamea_Quarzit_lite_RAL_6005">[3]Настройки!$C$397</definedName>
    <definedName name="Лист_05_2250_1180_GL_Kamea_Quarzit_Matt_RAL_6005">[3]Настройки!$C$398</definedName>
    <definedName name="Лист_05_2250_1180_GL_Kamea_Quarzit_RAL_6005">[3]Настройки!$C$396</definedName>
    <definedName name="Лист_05_2250_1180_GL_Kamea_Safari_Green">[3]Настройки!$C$374</definedName>
    <definedName name="Лист_05_2250_1180_GL_Kamea_Velur_20_RAL_6005">[3]Настройки!$C$384</definedName>
    <definedName name="Лист_05_720_1210_GL_Kvinta_Uno_Atlas_RAL_3005">[7]Настройки!$C$459</definedName>
    <definedName name="Лист_05_720_1210_GL_Kvinta_Uno_Pural_Matt_RR_11">[7]Настройки!$C$440</definedName>
    <definedName name="Лист_05_720_1210_GL_Kvinta_Uno_Pural_RR_11">[7]Настройки!$C$439</definedName>
    <definedName name="Лист_05_720_1210_GL_Kvinta_Uno_Quarzit_lite_RAL_3005">[7]Настройки!$C$495</definedName>
    <definedName name="Лист_05_720_1210_GL_Kvinta_Uno_Quarzit_RAL_3005">[7]Настройки!$C$491</definedName>
    <definedName name="Лист_05_720_1210_GL_Kvinta_Uno_Velur_RAL_3005">[7]Настройки!$C$471</definedName>
    <definedName name="Лист_05_720_1210_GL_Kvinta_Uno_Стальной_Бархат_RAL_7024">[7]Настройки!$C$513</definedName>
    <definedName name="Лист_05_720_1210_Opt_Kvinta_Uno_Polydexter_Matt_RAL_8017">[7]Настройки!$C$425</definedName>
    <definedName name="Лист_05_720_1210_Opt_Kvinta_Uno_Polydexter_RAL__3005">[7]Настройки!$C$420</definedName>
    <definedName name="Лист_05_720_1210_Opt_Kvinta_Uno_Satin_RAL_3005">[7]Настройки!$C$415</definedName>
    <definedName name="Лист_05_мм_705_1190_Ruukki_Finnera_PURAL_MATT_RR_32">[7]Настройки!$C$979</definedName>
    <definedName name="Лист_05_мм_705_1190_Ruukki_Finnera_PUREX_RR_32">[3]Настройки!$C$772</definedName>
    <definedName name="Лист_OSB_3_Kronospan_2440_1220_12">[1]Настройки!$C$495</definedName>
    <definedName name="Лист_OSB_3_Kronospan_2440_1220_9">[1]Настройки!$C$492</definedName>
    <definedName name="Лист_OSB_3_Kronospan_2500_1250_12">[1]Настройки!$C$494</definedName>
    <definedName name="Лист_OSB_3_Kronospan_2500_1250_9">[1]Настройки!$C$493</definedName>
    <definedName name="Лист0_5мм_1250_1180_М28_PEMA_Arcelor_RAL8017">[3]Настройки!$C$277</definedName>
    <definedName name="Мастика_для_гибкой_черепицы_Docke__емк._0_29_л__0_35_кг">[1]Настройки!$C$555</definedName>
    <definedName name="Мастика_для_гибкой_черепицы_Docke__емк._10_л__9_кг">[1]Настройки!$C$553</definedName>
    <definedName name="Мастика_для_гибкой_черепицы_Docke__емк._5_л__4_2_кг">[1]Настройки!$C$554</definedName>
    <definedName name="Мастика_Фиксер_SHINGLAS_емк_0_3_л">[1]Настройки!$C$358</definedName>
    <definedName name="Мастика_Фиксер_SHINGLAS_емк_10_л">[1]Настройки!$C$360</definedName>
    <definedName name="Мастика_Фиксер_SHINGLAS_емк_3_л">[1]Настройки!$C$359</definedName>
    <definedName name="Молдинг_L_3000_Grand_Line_белый">[8]Настройки!$F$377</definedName>
    <definedName name="Молдинг_L3000_GrandLine_коричневый">[8]Настройки!$F$398</definedName>
    <definedName name="Молдинг_L3050_Docke_пломбир">[8]Настройки!$F$123</definedName>
    <definedName name="Молдинг_L3050_Docke_шоколад">[8]Настройки!$F$124</definedName>
    <definedName name="Н_молдинг_L_3000_Grand_Line_белый">[8]Настройки!$F$380</definedName>
    <definedName name="Н_молдинг_L_3000_Grand_Line_коричневый">[8]Настройки!$F$397</definedName>
    <definedName name="Н_молдинг_L_3000_Альта_Сайдинг_Аляска_Беж">[8]Настройки!$F$276</definedName>
    <definedName name="Н_молдинг_L_3050_Альта_Сайдинг_Blockhaus_акриловый_дуб_светлый">[8]Настройки!$F$275</definedName>
    <definedName name="Н_молдинг_L_3050_Альта_Сайдинг_коричневый">[8]Настройки!$F$277</definedName>
    <definedName name="Н_молдинг_L3050_Docke_банан">[8]Настройки!$F$122</definedName>
    <definedName name="Н_молдинг_L3050_Docke_пломбир">[8]Настройки!$F$120</definedName>
    <definedName name="Н_молдинг_L3050_Docke_шоколад">[8]Настройки!$F$121</definedName>
    <definedName name="Н_молдинг_L3050_Альта_Сайдинг_белый">[8]Настройки!$F$287</definedName>
    <definedName name="Н_молдинг_L3660_Mitten_Frost">[8]Настройки!$F$218</definedName>
    <definedName name="Н_молдинг_Wood_Slide_L3050_Docke_яблоня">[8]Настройки!$F$78</definedName>
    <definedName name="Н_молдинг_акриловый_L3050_Docke_нуга">[8]Настройки!$F$84</definedName>
    <definedName name="Накладка_ендовы_NE01_PEMA_RAL_3009">[3]Настройки!$C$215</definedName>
    <definedName name="Накладка_ендовы_NE01_PURAL_MATT_RR_32">[3]Настройки!$C$219</definedName>
    <definedName name="Накладка_ендовы_NE01_PURAL_RR_32">[3]Настройки!$C$218</definedName>
    <definedName name="Накладка_ендовы_NE01_PUREX_RR_32">[3]Настройки!$C$216</definedName>
    <definedName name="Накладка_ендовы_NE01_PUполиуретан_RR_32">[3]Настройки!$C$217</definedName>
    <definedName name="Накладка_ендовы_NE01_Zn_275_PEполиэстер_RR_32">[3]Настройки!$C$214</definedName>
    <definedName name="Накладка_ендовы_NE01_РЕМА_RAL_7024">[7]Настройки!$C$195</definedName>
    <definedName name="Накладка_ендовы_NE01_С05_RAL_3005">[3]Настройки!$C$156</definedName>
    <definedName name="Накладка_стыка_ендов">[7]Настройки!$C$274</definedName>
    <definedName name="Наличник_75_мм_L3660_Docke_пломбир">[8]Настройки!$F$98</definedName>
    <definedName name="Наличник_89_мм_L3660_Docke_пломбир">[8]Настройки!$F$99</definedName>
    <definedName name="Наличник_89_мм_L3660_Docke_шоколад">[8]Настройки!$F$100</definedName>
    <definedName name="Наличник_L_3100_Grand_Line_белый">[8]Настройки!$F$378</definedName>
    <definedName name="Наличник_L_3660_Альта_Сайдинг_коричневый">[8]Настройки!$F$271</definedName>
    <definedName name="Наличник_L3100_GrandLine_коричневый">[8]Настройки!$F$399</definedName>
    <definedName name="Наличник_L3660_Mitten_Chestnut_Brown">[8]Настройки!$F$217</definedName>
    <definedName name="Наличник_L3660_Mitten_Frost">[8]Настройки!$F$215</definedName>
    <definedName name="Наличник_L3660_Альта_Сайдинг_белый">[8]Настройки!$F$285</definedName>
    <definedName name="Наружный_угол_сталь_OC01_75_75_2000_мм_PURAL_RR32">[8]Настройки!$F$334</definedName>
    <definedName name="Начальная_полоса_L_3000_Grand_Line_белый">[8]Настройки!$F$379</definedName>
    <definedName name="Начальная_полоса_L3050_Docke_пломбир">[8]Настройки!$F$117</definedName>
    <definedName name="Начальная_полоса_L3660_Mitten_б_цвета">[8]Настройки!$F$214</definedName>
    <definedName name="Начальная_полоса_L3660_Альта_Сайдинг_б_цвета">[8]Настройки!$F$284</definedName>
    <definedName name="Нмолдинг_L3000_GrandLine_карамельный">[8]Настройки!$F$381</definedName>
    <definedName name="номер_листа_10">[8]Настройки!$C$358</definedName>
    <definedName name="номер_листа_2">[1]Настройки!$C$181</definedName>
    <definedName name="номер_листа_3">[1]Настройки!$C$259</definedName>
    <definedName name="номер_листа_4">[1]Настройки!$C$326</definedName>
    <definedName name="номер_листа_5">[1]Настройки!$C$573</definedName>
    <definedName name="номер_листа_6">[1]Настройки!$C$384</definedName>
    <definedName name="номер_листа_7">[1]Настройки!$C$436</definedName>
    <definedName name="номер_листа_9">[8]Настройки!$C$419</definedName>
    <definedName name="_xlnm.Print_Area" localSheetId="0">СПК!$A$1:$AU$91</definedName>
    <definedName name="Окантовка_5_8_L3660_Mitten_Chestnut_Brown">[8]Настройки!$F$209</definedName>
    <definedName name="Окантовка_5_8_L3660_Mitten_Frost">[8]Настройки!$F$208</definedName>
    <definedName name="Окантовка_L_3000_Grand_Line_белый">[8]Настройки!$F$382</definedName>
    <definedName name="Окантовка_L_3000_Grand_Line_коричневый">[8]Настройки!$F$401</definedName>
    <definedName name="Окантовка_L_3000_GrandLine_карамельный">[8]Настройки!$F$383</definedName>
    <definedName name="Окантовка_L_3000_Альта_Сайдинг_Аляска_Беж">[8]Настройки!$F$261</definedName>
    <definedName name="Окантовка_L_3660_Альта_Сайдинг_Blockhaus_акриловый_дуб_светлый">[8]Настройки!$F$263</definedName>
    <definedName name="Окантовка_L_3660_Альта_Сайдинг_коричневый">[8]Настройки!$F$262</definedName>
    <definedName name="Окантовка_L3050_Docke_пломбир">[8]Настройки!$F$107</definedName>
    <definedName name="Окантовка_L3050_Docke_шоколад">[8]Настройки!$F$108</definedName>
    <definedName name="Окантовка_L3660_Альта_Сайдинг_белый">[8]Настройки!$F$280</definedName>
    <definedName name="Окантовка_Wood_Slide_L3050_Docke_яблоня">[8]Настройки!$F$79</definedName>
    <definedName name="Окантовка_акриловая_L3050_Docke_нуга">[8]Настройки!$F$85</definedName>
    <definedName name="Окантовка_сталь_JP01_20_24_2000_мм_PURAL_RR32">[8]Настройки!$F$328</definedName>
    <definedName name="Окантовочный_профиль_L3050_мм_Docke_пломбир">[8]Настройки!$F$95</definedName>
    <definedName name="Окна1000">[10]Скидки!$H$8</definedName>
    <definedName name="Окна2500">[10]Скидки!$J$8</definedName>
    <definedName name="Окна300">[10]Скидки!$D$8</definedName>
    <definedName name="Окна600">[10]Скидки!$F$8</definedName>
    <definedName name="ОкнаСП1">[10]Скидки!$L$8</definedName>
    <definedName name="ОкнаСП2">[10]Скидки!$N$8</definedName>
    <definedName name="ОкнаСП3">[10]Скидки!$P$8</definedName>
    <definedName name="окно1000">[11]Скидки!$H$8</definedName>
    <definedName name="окно2500">[11]Скидки!$J$8</definedName>
    <definedName name="окно300">[11]Скидки!$D$8</definedName>
    <definedName name="окно600">[11]Скидки!$F$8</definedName>
    <definedName name="окноСП1">[11]Скидки!$L$8</definedName>
    <definedName name="окноСП2">[11]Скидки!$N$8</definedName>
    <definedName name="окноСП3">[11]Скидки!$P$8</definedName>
    <definedName name="Околооконный_профиль_3050_140_Альта_Сайдинг_белый">[8]Настройки!$F$286</definedName>
    <definedName name="Околооконный_профиль_3050_140_Альта_Сайдинг_коричневый">[8]Настройки!$F$272</definedName>
    <definedName name="Околооконный_профиль_L_3000_Альта_Сайдинг_Аляска_Беж">[8]Настройки!$F$273</definedName>
    <definedName name="Околооконный_профиль_L_3050_Альта_Сайдинг_Blockhaus_акриловый_дуб_светлый">[8]Настройки!$F$274</definedName>
    <definedName name="Околооконный_профиль_L_3100_Grand_Line_белый">[8]Настройки!$F$384</definedName>
    <definedName name="Околооконный_профиль_L3100_GrandLine_коричневый">[8]Настройки!$F$400</definedName>
    <definedName name="Околооконный_профиль_L3660_Docke_пломбир">[8]Настройки!$F$118</definedName>
    <definedName name="Околооконный_профиль_L3660_Mitten_Frost">[8]Настройки!$F$216</definedName>
    <definedName name="Околооконный_профиль_акриловый_L3660_Docke_нуга">[8]Настройки!$F$86</definedName>
    <definedName name="ОСБ_1000">[4]Скидки!$H$10</definedName>
    <definedName name="ОСБ_2500">[4]Скидки!$J$10</definedName>
    <definedName name="ОСБ_300">[4]Скидки!$D$10</definedName>
    <definedName name="ОСБ_600">[4]Скидки!$F$10</definedName>
    <definedName name="ОСБ_СП1">[4]Скидки!$L$10</definedName>
    <definedName name="ОСБ_СП2">[4]Скидки!$N$10</definedName>
    <definedName name="ОСБ_СП3">[4]Скидки!$P$10</definedName>
    <definedName name="Откос_L3660_Docke_пломбир">[8]Настройки!$F$105</definedName>
    <definedName name="Откос_L3660_Docke_шоколад">[8]Настройки!$F$106</definedName>
    <definedName name="Отлив_L3050_Docke_пломбир">[8]Настройки!$F$119</definedName>
    <definedName name="Отлив_наружный_DC05_сталь_50_мм_PURAL_RR32">[8]Настройки!$F$322</definedName>
    <definedName name="Отлив_наружный_DC07_сталь_70_мм_PURAL_RR32">[8]Настройки!$F$323</definedName>
    <definedName name="Отлив_наружный_DC10_сталь_100_мм_PURAL_RR32">[8]Настройки!$F$325</definedName>
    <definedName name="Отлив_наружный_DC15_сталь_150_мм_PURAL_RR32">[8]Настройки!$F$326</definedName>
    <definedName name="Отлив_наружный_DC20_сталь_200_мм_PURAL_RR32">[8]Настройки!$F$327</definedName>
    <definedName name="Паз_окантовка_L2000_Aquasystem_PE_полиэстер_RAL_8017">[8]Настройки!$F$339</definedName>
    <definedName name="Паз_окантовка_L2000_Aquasystem_PURAL_RR_20">[8]Настройки!$F$341</definedName>
    <definedName name="Панель_потолочная_1_3_перфор._Т4__3000_303_Grand_Line_белый">[8]Настройки!$F$385</definedName>
    <definedName name="Панель_потолочная_1_3_перфор._Т4__3000_303_Grand_Line_коричневый">[8]Настройки!$F$402</definedName>
    <definedName name="Панель_потолочная_1_3_перфор_3660_305_Mitten_Frost">[8]Настройки!$F$205</definedName>
    <definedName name="Панель_потолочная_1_3_перфор_Т20_3000_230_Альта_Сайдинг_белый">[8]Настройки!$F$278</definedName>
    <definedName name="Панель_потолочная_1_3_перфор_Т20_3000_230_Альта_Сайдинг_коричневый">[8]Настройки!$F$256</definedName>
    <definedName name="Панель_потолочная_3660_305_Mitten_Bone">[8]Настройки!$F$204</definedName>
    <definedName name="Панель_потолочная_3660_305_Mitten_Frost">[8]Настройки!$F$203</definedName>
    <definedName name="Панель_потолочная_Premium_со_скрытой_перфор._Т3__3000_246_Grand_Line_Estetic_белый">[8]Настройки!$F$386</definedName>
    <definedName name="Панель_потолочная_Premium_со_скрытой_перфор._Т3__3000_246_Grand_Line_Estetic_коричневый">[8]Настройки!$F$403</definedName>
    <definedName name="Панель_потолочная_перфор_3050_305_Docke_пломбир">[8]Настройки!$F$91</definedName>
    <definedName name="Панель_потолочная_перфор_3050_305_Docke_шоколад">[8]Настройки!$F$92</definedName>
    <definedName name="Панель_потолочная_тройная_3660_254_Mitten_Mushket_Brown">[8]Настройки!$F$202</definedName>
    <definedName name="Панель_стеновая_3000_205_Альта_Сайдинг_Аляска_Беж">[8]Настройки!$F$251</definedName>
    <definedName name="Панель_стеновая_3000_244_Grand_Line__Blockhaus__ванильный">[8]Настройки!$F$372</definedName>
    <definedName name="Панель_стеновая_3000_244_Grand_Line_Blockhaus_America_D4_8_карамельный">[8]Настройки!$F$374</definedName>
    <definedName name="Панель_стеновая_3050_180_Docke_вертик_банан">[8]Настройки!$F$75</definedName>
    <definedName name="Панель_стеновая_3050_254_Docke_елочка_фисташки">[8]Настройки!$F$74</definedName>
    <definedName name="Панель_стеновая_3100_200_Альта_Сайдинг_Blockhaus_акриловый_дуб_светлый">[8]Настройки!$F$254</definedName>
    <definedName name="Панель_стеновая_3100_200_Альта_Сайдинг_Blockhaus_виниловый_бежевый">[8]Настройки!$F$252</definedName>
    <definedName name="Панель_стеновая_3100_205_Альта_Сайдинг_Quadrohouse_акриловый_Фолк">[8]Настройки!$F$258</definedName>
    <definedName name="Панель_стеновая_3100_205_Альта_Сайдинг_Quadrohouse_виниловый_золотистый">[8]Настройки!$F$257</definedName>
    <definedName name="Панель_стеновая_3100_320_Альта_Сайдинг_Blockhaus_акриловый_дуб_светлый">[8]Настройки!$F$255</definedName>
    <definedName name="Панель_стеновая_3100_320_Альта_Сайдинг_Blockhaus_виниловый_бежевый">[8]Настройки!$F$253</definedName>
    <definedName name="Панель_стеновая_3600_224_Grand_Line_America_D4_4_карамельный">[8]Настройки!$F$373</definedName>
    <definedName name="Панель_стеновая_3600_224_Grand_Line_белый">[8]Настройки!$F$371</definedName>
    <definedName name="Панель_стеновая_3660_230_Mitten_кор_доска_Chestnut_Brown">[8]Настройки!$F$201</definedName>
    <definedName name="Панель_стеновая_3660_230_Альта_Сайдинг_KANADA_Плюс_Премиум_кор_доска_синий">[8]Настройки!$F$249</definedName>
    <definedName name="Панель_стеновая_3660_230_Альта_Сайдинг_KANADA_Плюс_Престиж_кор_доска_земляничный">[8]Настройки!$F$247</definedName>
    <definedName name="Панель_стеновая_3660_230_Альта_Сайдинг_кор_доска_кремовый">[8]Настройки!$F$246</definedName>
    <definedName name="Панель_стеновая_3660_232_Docke_кор_доска_банан">[8]Настройки!$F$73</definedName>
    <definedName name="Панель_стеновая_3660_235_Mitten_кор_доска_Bone">[8]Настройки!$F$200</definedName>
    <definedName name="Панель_стеновая_3660_240_Docke_Blockhaus_банан">[8]Настройки!$F$76</definedName>
    <definedName name="Панель_стеновая_Wood_Slide_3660_240_Docke_Blockhaus_яблоня">[8]Настройки!$F$80</definedName>
    <definedName name="Панель_стеновая_акриловая_3660_232_Docke_кор_доска_Нуга">[8]Настройки!$F$87</definedName>
    <definedName name="Планка_карнизная_GL_Opt_Atlas_RAL_8017">[3]Настройки!$C$500</definedName>
    <definedName name="Планка_карнизная_GL_Opt_Quarzit_35_RAL_6005">[3]Настройки!$C$506</definedName>
    <definedName name="Планка_карнизная_GL_Opt_Quarzit_lite_RAL_8017">[3]Настройки!$C$507</definedName>
    <definedName name="Планка_карнизная_GL_Opt_Safari_Brown">[3]Настройки!$C$502</definedName>
    <definedName name="Планка_карнизная_GL_Opt_Texture_RAL_6005">[3]Настройки!$C$499</definedName>
    <definedName name="Планка_карнизная_GL_Opt_Velur_35_RAL_8017">[3]Настройки!$C$504</definedName>
    <definedName name="Планка_карнизная_GL_Opt_Velur_RAL_3009">[3]Настройки!$C$503</definedName>
    <definedName name="Планка_карнизная_GL_Opt_РЕполиэстер_RAL_3009">[3]Настройки!$C$498</definedName>
    <definedName name="Планка_карнизная_GL_Opt_Стальной_бархат_RAL_7024">[7]Настройки!$C$657</definedName>
    <definedName name="Планка_карнизная_GL_Pural_Matt_RR_32">[7]Настройки!$C$649</definedName>
    <definedName name="Планка_карнизная_GL_Pural_RR_32">[7]Настройки!$C$648</definedName>
    <definedName name="Планка_карнизная_Opt_Polydexter_Matt_RAL_8017">[7]Настройки!$C$645</definedName>
    <definedName name="Планка_карнизная_Opt_Polydexter_RAL_8017">[7]Настройки!$C$644</definedName>
    <definedName name="Планка_конька_полукр_GL_Opt_Atlas_RAL_8017">[3]Настройки!$C$454</definedName>
    <definedName name="Планка_конька_полукр_GL_Opt_Quarzit_35_RAL_6005">[3]Настройки!$C$460</definedName>
    <definedName name="Планка_конька_полукр_GL_Opt_Quarzit_lite_RAL_8017">[3]Настройки!$C$461</definedName>
    <definedName name="Планка_конька_полукр_GL_Opt_Safari_Brown">[3]Настройки!$C$455</definedName>
    <definedName name="Планка_конька_полукр_GL_Opt_Texture_RAL_6005">[3]Настройки!$C$453</definedName>
    <definedName name="Планка_конька_полукр_GL_Opt_Velur_35_RAL_8017">[3]Настройки!$C$458</definedName>
    <definedName name="Планка_конька_полукр_GL_Opt_Velur_RAL_3009">[3]Настройки!$C$457</definedName>
    <definedName name="Планка_конька_полукр_GL_Opt_РЕполиэстер_RAL_3009">[3]Настройки!$C$452</definedName>
    <definedName name="Планка_конька_полукр_GL_Opt_Стальной_бархат_RAL_7024">[7]Настройки!$C$595</definedName>
    <definedName name="Планка_конька_полукр_GL_Pural_Matt_RR_32">[7]Настройки!$C$586</definedName>
    <definedName name="Планка_конька_полукр_GL_Pural_RR_32">[7]Настройки!$C$585</definedName>
    <definedName name="Планка_конька_полукр_Opt_Polydexter_Matt_RAL_8017">[7]Настройки!$C$583</definedName>
    <definedName name="Планка_конька_полукр_Opt_Polydexter_RAL_8017">[7]Настройки!$C$582</definedName>
    <definedName name="Планка_прим_внакладку_PR01_Zn_140_РЕМА_RAL_7024">[7]Настройки!$C$196</definedName>
    <definedName name="Планка_прим_внакладку_PRM01_PURAL_MATT_RR_11">[3]Настройки!$C$212</definedName>
    <definedName name="Планка_прим_внакладку_PRM01_PURAL_RR_32">[3]Настройки!$C$211</definedName>
    <definedName name="Планка_прим_внакладку_PRM01_PUREX_RR_32">[3]Настройки!$C$209</definedName>
    <definedName name="Планка_прим_внакладку_PRM01_Zn_140_PEполиэстер_RR_32">[7]Настройки!$C$247</definedName>
    <definedName name="Планка_прим_внакладку_PRM01_Zn_275_PEMA_RAL_8017">[3]Настройки!$C$208</definedName>
    <definedName name="Планка_прим_внакладку_PRM01_Zn_275_PEполиэстер_RR_32">[3]Настройки!$C$207</definedName>
    <definedName name="Планка_прим_внакладку_PRM01PUполиуретан_RAL_8017">[3]Настройки!$C$210</definedName>
    <definedName name="Планка_прим_нижняя_GL_Opt_Atlas_RAL_8017">[3]Настройки!$C$560</definedName>
    <definedName name="Планка_прим_нижняя_GL_Opt_Quarzit_35_RAL_6005">[3]Настройки!$C$566</definedName>
    <definedName name="Планка_прим_нижняя_GL_Opt_Quarzit_lite_RAL_8017">[3]Настройки!$C$567</definedName>
    <definedName name="Планка_прим_нижняя_GL_Opt_Safari_Brown">[3]Настройки!$C$562</definedName>
    <definedName name="Планка_прим_нижняя_GL_Opt_Texture_RAL_6005">[3]Настройки!$C$559</definedName>
    <definedName name="Планка_прим_нижняя_GL_Opt_Velur_35_RAL_8017">[3]Настройки!$C$564</definedName>
    <definedName name="Планка_прим_нижняя_GL_Opt_Velur_RAL_3009">[3]Настройки!$C$563</definedName>
    <definedName name="Планка_прим_нижняя_GL_Opt_РЕполиэстер_RAL_3005">[3]Настройки!$C$558</definedName>
    <definedName name="Планка_прим_нижняя_GL_Opt_Стальной_бархат_RAL_7024">[7]Настройки!$C$747</definedName>
    <definedName name="Планка_прим_нижняя_GL_Pural_Matt_RR_32">[7]Настройки!$C$738</definedName>
    <definedName name="Планка_прим_нижняя_GL_Pural_RR_32">[7]Настройки!$C$737</definedName>
    <definedName name="Планка_прим_нижняя_Opt_Polydexter_Matt_RAL_8017">[7]Настройки!$C$735</definedName>
    <definedName name="Планка_прим_нижняя_Opt_Polydexter_RAL_8017">[7]Настройки!$C$734</definedName>
    <definedName name="Планка_примыкания_GL_Opt_Atlas_RAL_8017">[3]Настройки!$C$548</definedName>
    <definedName name="Планка_примыкания_GL_Opt_Quarzit_35_RAL_6005">[3]Настройки!$C$554</definedName>
    <definedName name="Планка_примыкания_GL_Opt_Quarzit_lite_RAL_8017">[3]Настройки!$C$555</definedName>
    <definedName name="Планка_примыкания_GL_Opt_Safari_Brown">[3]Настройки!$C$550</definedName>
    <definedName name="Планка_примыкания_GL_Opt_Texture_RAL_6005">[3]Настройки!$C$547</definedName>
    <definedName name="Планка_примыкания_GL_Opt_Velur_35_RAL_8017">[3]Настройки!$C$552</definedName>
    <definedName name="Планка_примыкания_GL_Opt_Velur_RAL_3009">[3]Настройки!$C$551</definedName>
    <definedName name="Планка_примыкания_GL_Opt_РЕполиэстер_RAL_3009">[3]Настройки!$C$546</definedName>
    <definedName name="Планка_примыкания_GL_Opt_Стальной_бархат_RAL_8017">[7]Настройки!$C$729</definedName>
    <definedName name="Планка_примыкания_GL_Pural_Matt_RR_32">[7]Настройки!$C$721</definedName>
    <definedName name="Планка_примыкания_GL_Pural_RR_32">[7]Настройки!$C$720</definedName>
    <definedName name="Планка_примыкания_Opt_Polydexter_Matt_RAL_8017">[7]Настройки!$C$717</definedName>
    <definedName name="Планка_примыкания_Opt_Polydexter_RAL_8017">[7]Настройки!$C$716</definedName>
    <definedName name="Планка_примыкания_в_штробу_РМ.01_15_33_20_мм_L_2_м__Zn_140__PE_полиэстер_RAL_8017___коричневый_шоколад">[7]Настройки!$C$762</definedName>
    <definedName name="Планка_примыкания_в_штробу_РМ.01_15_33_20_мм_L_2_м__Zn_140__PEMA_матовый_полиэстер_RAL_8017___коричневый_шоколад">[7]Настройки!$C$764</definedName>
    <definedName name="Планка_примыкания_в_штробу_РМ.01_15_33_20_мм_L_2_м__Zn_275__GreenCoat_PURAL_MATT_BT_RR_32__т.коричневый">[7]Настройки!$C$768</definedName>
    <definedName name="Планка_примыкания_в_штробу_РМ.01_15_33_20_мм_L_2_м__Zn_275__GreenCoat_PURAL_глянцевый_BT_RR_32__т.коричневый">[7]Настройки!$C$767</definedName>
    <definedName name="Планка_примыкания_в_штробу_РМ.01_15_33_20_мм_L_2_м__Zn_275__GreenCoat_PUREX_BT_RR_29___красный">[7]Настройки!$C$766</definedName>
    <definedName name="Планка_примыкания_в_штробу_РМ.01_15_33_20_мм_L_2_м__Zn_275__PE_полиэстер_RAL_8017___коричневый_шоколад">[7]Настройки!$C$763</definedName>
    <definedName name="Планка_примыкания_в_штробу_РМ.01_15_33_20_мм_L_2_м__Zn_275__PEMA_матовый_полиэстер_RAL_8017___коричневый_шоколад">[7]Настройки!$C$765</definedName>
    <definedName name="Планка_примыкания_в_штробу_РМ_01_15_33_20_мм_1Zn_275_PURAL_RR_32__т_коричневый">[1]Настройки!$C$460</definedName>
    <definedName name="Планка_примыкания_в_штробу_РМ_01_4Zn_275_PE_RAL_8017">[1]Настройки!$C$462</definedName>
    <definedName name="Планка_торцевая_95_120ммGrand_LinePE_полиэстер_RAL3005">[3]Настройки!$C$271</definedName>
    <definedName name="Планка_торцевая_GL_Opt_Atlas_RAL_8017">[3]Настройки!$C$488</definedName>
    <definedName name="Планка_торцевая_GL_Opt_Quarzit_35_RAL_6005">[3]Настройки!$C$494</definedName>
    <definedName name="Планка_торцевая_GL_Opt_Quarzit_lite_RAL_8017">[3]Настройки!$C$495</definedName>
    <definedName name="Планка_торцевая_GL_Opt_Safari_Brown">[3]Настройки!$C$490</definedName>
    <definedName name="Планка_торцевая_GL_Opt_Texture_RAL_6005">[3]Настройки!$C$487</definedName>
    <definedName name="Планка_торцевая_GL_Opt_Velur_35_RAL_8017">[3]Настройки!$C$492</definedName>
    <definedName name="Планка_торцевая_GL_Opt_Velur_RAL_3009">[3]Настройки!$C$491</definedName>
    <definedName name="Планка_торцевая_GL_Opt_РЕполиэстер_RAL_3009">[7]Настройки!$C$624</definedName>
    <definedName name="Планка_торцевая_GL_Opt_Стальной_бархат_RAL_7024">[7]Настройки!$C$639</definedName>
    <definedName name="Планка_торцевая_GL_Pural_Matt_RR_32">[7]Настройки!$C$630</definedName>
    <definedName name="Планка_торцевая_GL_Pural_RR_32">[7]Настройки!$C$629</definedName>
    <definedName name="Планка_торцевая_Opt_Polydexter_Matt_RAL_8017">[7]Настройки!$C$627</definedName>
    <definedName name="Планка_торцевая_Opt_Polydexter_RAL_8017">[7]Настройки!$C$626</definedName>
    <definedName name="Плитка_3T_коричневый_Katepal__2_4_кв.м">[1]Настройки!$C$167</definedName>
    <definedName name="Плитка_3T_черный_Katepal__2_4_кв.м">[1]Настройки!$C$169</definedName>
    <definedName name="Плитка_AMBIENT_аравийское_дерево_Katepal">[1]Настройки!$C$142</definedName>
    <definedName name="Плитка_AMBIENT_черное_золото_Katepal_2_18_кв.м">[1]Настройки!$C$154</definedName>
    <definedName name="Плитка_CONTINENT_азия_SHINGLAS__1_5_кв._м">[1]Настройки!$C$350</definedName>
    <definedName name="Плитка_COUNTRY_алабама_SHINGLAS_NEW__2_6_кв__м">[1]Настройки!$C$349</definedName>
    <definedName name="Плитка_FLAMENCO_Trio_арагон_SHINGLAS_3_кв_м">[1]Настройки!$C$340</definedName>
    <definedName name="Плитка_FOXTROT_Accord_миндаль_SHINGLAS_3_кв_м">[1]Настройки!$C$347</definedName>
    <definedName name="Плитка_FOXY_красный_Katepal">[1]Настройки!$C$153</definedName>
    <definedName name="Плитка_JAZZ_аликанте_SHINGLAS__NEW__2_кв_м">[1]Настройки!$C$370</definedName>
    <definedName name="Плитка_JAZZY_зеленый_Ruflex_Katepal">[1]Настройки!$C$143</definedName>
    <definedName name="Плитка_JIVE_Accord_зеленый_SHINGLAS_3_кв_м">[1]Настройки!$C$345</definedName>
    <definedName name="Плитка_JIVE_Accord_синий_SHINGLAS_3_кв_м">[1]Настройки!$C$346</definedName>
    <definedName name="Плитка_KATRILLI_осенне_красный_Ruflex_Katepal">[1]Настройки!$C$144</definedName>
    <definedName name="Плитка_KATRILLI_синий_Ruflex_Katepal">[1]Настройки!$C$146</definedName>
    <definedName name="Плитка_KL_красный_Katepal">[1]Настройки!$C$151</definedName>
    <definedName name="Плитка_KL_черный_Katepal">[1]Настройки!$C$152</definedName>
    <definedName name="Плитка_MANSION_альберти__серый__Katepal__1_6_кв.м">[1]Настройки!$C$163</definedName>
    <definedName name="Плитка_MANSION_палладио__осенние_листья__Katepal__1_6_кв.м">[1]Настройки!$C$165</definedName>
    <definedName name="Плитка_QUADRILLE_Accord_миндаль_SHINGLAS_3_кв_м">[1]Настройки!$C$342</definedName>
    <definedName name="Плитка_QUADRILLE_Sonata_виски_SHINGLAS_3_кв_м">[1]Настройки!$C$341</definedName>
    <definedName name="Плитка_RANCH_коричневый_SHINGLAS__2_кв._м">[1]Настройки!$C$352</definedName>
    <definedName name="Плитка_ROCKY_красный_Ruflex_Katepal">[1]Настройки!$C$149</definedName>
    <definedName name="Плитка_ROCKY_синий_Ruflex_Katepal">[1]Настройки!$C$150</definedName>
    <definedName name="Плитка_ROCKY_черный_Ruflex_Katepal">[1]Настройки!$C$148</definedName>
    <definedName name="Плитка_SAMBA_Sonata_зеленый_SHINGLAS_3_кв_м">[1]Настройки!$C$344</definedName>
    <definedName name="Плитка_TANGO_зеленый_SHINGLAS_3_кв_м">[1]Настройки!$C$343</definedName>
    <definedName name="Плитка_TOISITE_CARRE_грифельно_серый_ICOPAL">[1]Настройки!$C$277</definedName>
    <definedName name="Плитка_TOISITE_ECAILLE_грифельно_серый_ICOPAL">[1]Настройки!$C$297</definedName>
    <definedName name="Плитка_TOISITE_OGIVE_гранитно_серый_ICOPAL">[1]Настройки!$C$309</definedName>
    <definedName name="Плитка_TOISITE_OGIVE_каменно_серый_ICOPAL">[1]Настройки!$C$310</definedName>
    <definedName name="Плитка_VERSITE_CARRE_грифельно_серый_ICOPAL">[1]Настройки!$C$283</definedName>
    <definedName name="Плитка_VERSITE_ECAILLE_грифельно_серый_ICOPAL">[1]Настройки!$C$303</definedName>
    <definedName name="Плитка_VERSITE_ECAILLE_кирпично_оранжевый_ICOPAL">[1]Настройки!$C$302</definedName>
    <definedName name="Плитка_WESTERN_каньон_SHINGLAS__1_5_кв._м">[1]Настройки!$C$351</definedName>
    <definedName name="Плитка_АЛЬПИН_коричневый_с_отливом_TEGOLA_уп_3_45_кв_м">[1]Настройки!$C$404</definedName>
    <definedName name="Плитка_АЛЬПИН_синий_TEGOLA_уп_3_45_кв_м">[1]Настройки!$C$405</definedName>
    <definedName name="Плитка_АЛЯСКА_МАСТЕР_J_коричневый_с_отливом_TEGOLA_уп_2_57_кв_м">[1]Настройки!$C$406</definedName>
    <definedName name="Плитка_Антик_зеленый_лес_ICOPAL">[1]Настройки!$C$232</definedName>
    <definedName name="Плитка_АНТИК_коричневый_с_отливом_TEGOLA_уп_3_5_кв_м">[1]Настройки!$C$400</definedName>
    <definedName name="Плитка_АНТИК_синий_с_отливом_TEGOLA_уп_3_5_кв_м">[1]Настройки!$C$401</definedName>
    <definedName name="Плитка_ВИНТАЖ_зеленый_TEGOLA__TOP_SHINGLE___уп._3_05_кв._м">[1]Настройки!$C$407</definedName>
    <definedName name="Плитка_Генуя__SBS__амаретто_Docke__3_кв.м">[1]Настройки!$C$541</definedName>
    <definedName name="Плитка_Гранада__SBS__анис_Docke__3_кв.м">[1]Настройки!$C$546</definedName>
    <definedName name="Плитка_Женева_арахис_Docke_PIE_GOLD__3_1_кв.м">[1]Настройки!$C$559</definedName>
    <definedName name="Плитка_Кёльн__SBS__имбирь_Docke__3_кв.м">[1]Настройки!$C$542</definedName>
    <definedName name="Плитка_Кёльн__SBS__чернослив_Docke__3_кв.м">[1]Настройки!$C$543</definedName>
    <definedName name="Плитка_Кларо_Антик_натурально_коричневый__brown__ICOPAL__3_кв.м">[1]Настройки!$C$227</definedName>
    <definedName name="Плитка_Кларо_голубой_океан_ICOPAL">[1]Настройки!$C$235</definedName>
    <definedName name="Плитка_Кларо_зеленый_лес_ICOPAL">[1]Настройки!$C$234</definedName>
    <definedName name="Плитка_Кларо_натурально_коричневый_ICOPAL">[1]Настройки!$C$233</definedName>
    <definedName name="Плитка_КЛАССИК_коричневый_с_отливом_TEGOLA_уп_3_5_кв_м">[1]Настройки!$C$397</definedName>
    <definedName name="Плитка_КЛАССИК_синий_с_отливом_TEGOLA_уп_3_5_кв_м">[1]Настройки!$C$399</definedName>
    <definedName name="Плитка_Кольчуга_зеленый_Docke_PIE_SIMPLE__3_1_кв.м">[1]Настройки!$C$529</definedName>
    <definedName name="Плитка_Крона_коричневый_Docke_PIE_SIMPLE__3_1_кв.м">[1]Настройки!$C$560</definedName>
    <definedName name="Плитка_Льеж__SBS__барбарис_Docke__3_1_кв.м">[1]Настройки!$C$547</definedName>
    <definedName name="Плитка_Натур_графитно_черный_ICOPAL">[1]Настройки!$C$228</definedName>
    <definedName name="Плитка_Натур_кирпично_красный_ICOPAL">[1]Настройки!$C$230</definedName>
    <definedName name="Плитка_Натур_угольно_серый_ICOPAL">[1]Настройки!$C$229</definedName>
    <definedName name="Плитка_Ницца__SBS__барбарис_Docke__2_9_кв.м">[1]Настройки!$C$548</definedName>
    <definedName name="Плитка_НОРДИК_коричневый_с_отливом_TEGOLA_уп_3_45_кв_м">[1]Настройки!$C$402</definedName>
    <definedName name="Плитка_НОРДИК_синий_с_отливом_TEGOLA_уп_3_45_кв_м">[1]Настройки!$C$403</definedName>
    <definedName name="Плитка_ПРЕМЬЕР_красно_коричневый_TEGOLA__TOP_SHINGLE___уп._2_57_кв._м">[1]Настройки!$C$408</definedName>
    <definedName name="Плитка_СМАЛЬТО_зеленый_TEGOLA__TOP_SHINGLE___уп._3_кв._м">[1]Настройки!$C$409</definedName>
    <definedName name="Плитка_Сота_зеленый_Docke_PIE_SIMPLE__3_кв.м">[1]Настройки!$C$532</definedName>
    <definedName name="Плитка_Тема_зеленый_лес_ICOPAL">[1]Настройки!$C$224</definedName>
    <definedName name="Плитка_Тетрис_коричневый_Docke_PIE_SIMPLE__3_кв.м">[1]Настройки!$C$536</definedName>
    <definedName name="Плитка_Финская_Sonata_зеленый_SHINGLAS_3_кв_м">[1]Настройки!$C$339</definedName>
    <definedName name="Плитка_ФУТУРО_зеленый_TEGOLA__TOP_SHINGLE___уп._3_кв._м">[1]Настройки!$C$410</definedName>
    <definedName name="Плитка_Цюрих__SBS__арахис_Docke__3_12_кв.м">[1]Настройки!$C$544</definedName>
    <definedName name="Плитка_Шеффилд__SBS__бисквит_Docke__3_кв.м">[1]Настройки!$C$545</definedName>
    <definedName name="Плоский_лист_0_45_мм_2000_1250_Grand_Line__Zn_140_200__Safari_Brown">[7]Настройки!$C$759</definedName>
    <definedName name="Плоский_лист_04_2000_1250_Opt_РЕполиэстер_RAL_3005">[3]Настройки!$C$359</definedName>
    <definedName name="Плоский_лист_045_2000_1250_Opt_Texture_RAL_6005">[3]Настройки!$C$361</definedName>
    <definedName name="Плоский_лист_045_2000_1250_Opt_РЕполиэстер_RR_32">[3]Настройки!$C$360</definedName>
    <definedName name="Плоский_лист_045_2000_1250_Т045_Zn100_Peполиэстер_RAL_6005">[3]Настройки!$C$126</definedName>
    <definedName name="Плоский_лист_05_2000_1250_Arcelor_GRANITE_HDX_RR_32">[3]Настройки!$C$149</definedName>
    <definedName name="Плоский_лист_05_2000_1250_GL_Atlas_RAL_8017">[3]Настройки!$C$406</definedName>
    <definedName name="Плоский_лист_05_2000_1250_GL_Quarzit_35_RAL_6005">[3]Настройки!$C$413</definedName>
    <definedName name="Плоский_лист_05_2000_1250_GL_Quarzit_lite_RAL_8017">[3]Настройки!$C$414</definedName>
    <definedName name="Плоский_лист_05_2000_1250_GL_Safari_Brown">[3]Настройки!$C$408</definedName>
    <definedName name="Плоский_лист_05_2000_1250_GL_Velur_20_RAL_8017">[3]Настройки!$C$410</definedName>
    <definedName name="Плоский_лист_05_2000_1250_GL_Velur_35_RAL_8017">[3]Настройки!$C$411</definedName>
    <definedName name="Плоский_лист_05_2000_1250_GL_Стальной_бархат_RAL_8017">[7]Настройки!$C$524</definedName>
    <definedName name="Плоский_лист_05_2000_1250_PEMA_Arcelor_RAL_3009">[3]Настройки!$C$142</definedName>
    <definedName name="Плоский_лист_05_2000_1250_PEMA_Северсталь_RAL_8017">[3]Настройки!$C$143</definedName>
    <definedName name="Плоский_лист_05_2000_1250_PEполиэстер_Северсталь_RAL_6005">[3]Настройки!$C$141</definedName>
    <definedName name="Плоский_лист_05_2000_1250_PU_RAL_8017">[3]Настройки!$C$145</definedName>
    <definedName name="Плоский_лист_05_2000_1250_Ruukki_PEполиэстер_Ruukki_RR_32">[3]Настройки!$C$137</definedName>
    <definedName name="Плоский_лист_05_2000_1250_Ruukki_PURAL_MATT_RR_29">[7]Настройки!$C$180</definedName>
    <definedName name="Плоский_лист_05_2000_1250_Ruukki_PURAL_MATT_RR_32">[3]Настройки!$C$148</definedName>
    <definedName name="Плоский_лист_05_2000_1250_Ruukki_PURAL_RR_29">[7]Настройки!$C$178</definedName>
    <definedName name="Плоский_лист_05_2000_1250_Ruukki_PURAL_RR_32">[3]Настройки!$C$147</definedName>
    <definedName name="Плоский_лист_05_2000_1250_Ruukki_PUREX_RR_29">[7]Настройки!$C$176</definedName>
    <definedName name="Плоский_лист_05_2000_1250_Ruukki_PUREX_RR_32">[3]Настройки!$C$146</definedName>
    <definedName name="Плоский_лист_05_2000_1250_T05_Zn140_Peполиэстер_RAL_6005">[3]Настройки!$C$134</definedName>
    <definedName name="Плоский_лист_05_2000_1250_T05_Zn140_РЕМА_RAL_7024">[7]Настройки!$C$163</definedName>
    <definedName name="Плоский_лист_05_мм_2000_1250_GL_Pural_Matt_RR_32">[7]Настройки!$C$449</definedName>
    <definedName name="Плоский_лист_05_мм_2000_1250_GL_Pural_RR_32">[7]Настройки!$C$448</definedName>
    <definedName name="Плоский_лист_05_мм_2000_1250_Grand_Line_Polydexter_Matt_RAL_8017">[7]Настройки!$C$446</definedName>
    <definedName name="Плоский_лист_05_мм_2000_1250_Optima_Polydexter_RAL_8017">[7]Настройки!$C$445</definedName>
    <definedName name="Плоский_лист_05_мм_2000_1250_Optima_Satin_RAL_3005">[3]Настройки!$C$362</definedName>
    <definedName name="пол">[5]Tegola!#REF!</definedName>
    <definedName name="поликарббонат">[5]Katepal!#REF!</definedName>
    <definedName name="Поликарбонат">[5]Katepal!#REF!</definedName>
    <definedName name="Прайс_150">[1]Настройки!$C$89</definedName>
    <definedName name="Прайс_30">[1]Настройки!$C$88</definedName>
    <definedName name="Прайс_Д">[7]Настройки!$D$32</definedName>
    <definedName name="Прайс_Д1">[7]Настройки!$D$33</definedName>
    <definedName name="Прайс_Дилерский">[1]Настройки!$C$90</definedName>
    <definedName name="Прайс_Спецпрайс">[1]Настройки!$C$91</definedName>
    <definedName name="Прайс_Стоп">[1]Настройки!$C$92</definedName>
    <definedName name="Прайс_Строительный">[7]Настройки!$D$30</definedName>
    <definedName name="принад1000">[11]Скидки!$H$9</definedName>
    <definedName name="принад2500">[11]Скидки!$J$9</definedName>
    <definedName name="принад300">[11]Скидки!$D$9</definedName>
    <definedName name="принад600">[11]Скидки!$F$9</definedName>
    <definedName name="принадСП1">[11]Скидки!$L$9</definedName>
    <definedName name="принадСП2">[11]Скидки!$N$9</definedName>
    <definedName name="принадСП3">[11]Скидки!$P$9</definedName>
    <definedName name="Пристенная_планка_РР01_C05_RAL_3005">[3]Настройки!$C$155</definedName>
    <definedName name="Пристенная_планка_РР01_PEMA_RAL_3009">[3]Настройки!$C$201</definedName>
    <definedName name="Пристенная_планка_РР01_PURAL_MATT_RR_32">[3]Настройки!$C$205</definedName>
    <definedName name="Пристенная_планка_РР01_PURAL_RR_32">[3]Настройки!$C$204</definedName>
    <definedName name="Пристенная_планка_РР01_PUREX_RR_32">[3]Настройки!$C$202</definedName>
    <definedName name="Пристенная_планка_РР01_PUполиуретан_RR_32">[3]Настройки!$C$203</definedName>
    <definedName name="Пристенная_планка_РР01_Zn_275_PEполиэстер_RR_32">[3]Настройки!$C$200</definedName>
    <definedName name="Пристенная_планка_РР01_РЕМА_RAL_7024">[7]Настройки!$C$194</definedName>
    <definedName name="Проходка_ADAMANTE_для_металл_кровель_SPT_70_2K_Vilpe_740742_черный">[3]Настройки!$C$773</definedName>
    <definedName name="Проходка_CLASSIC_для_плоской_готовой_кровли_732562_черный">[1]Настройки!$C$480</definedName>
    <definedName name="Проходка_CLASSIC_для_плоской_готовой_кровли_732564_коричневый">[1]Настройки!$C$482</definedName>
    <definedName name="Проходка_FINNERA_для_металл._кровель_Vilpe__740764__коричневый">[3]Настройки!$C$774</definedName>
    <definedName name="Проходка_HUOPA_для_мягкой_кровли_при_монтаже_740034_коричневый">[1]Настройки!$C$479</definedName>
    <definedName name="Проходка_MUOTOKATE_для_мч_Vilpe_коричневый">[3]Настройки!$C$240</definedName>
    <definedName name="Проходка_PELTI_для_металл_Vilpe_кирпичный">[3]Настройки!$C$243</definedName>
    <definedName name="Проходка_PELTI_для_металл_Vilpe_черный">[3]Настройки!$C$241</definedName>
    <definedName name="проходка_гибкая_техно_коричневый">[1]Настройки!$C$504</definedName>
    <definedName name="Проходка_скат_Монтеррей_Техно_зеленый">[3]Настройки!$C$258</definedName>
    <definedName name="проходка_скат_техно_красный">[1]Настройки!$C$505</definedName>
    <definedName name="Путь_сохранения_1">[1]Настройки!$B$184</definedName>
    <definedName name="Путь_сохранения_10">[8]Настройки!$B$360</definedName>
    <definedName name="Путь_сохранения_150_1">[1]Настройки!$B$186</definedName>
    <definedName name="Путь_сохранения_150_10">[8]Настройки!$B$362</definedName>
    <definedName name="Путь_сохранения_150_2">[8]Настройки!$B$141</definedName>
    <definedName name="Путь_сохранения_150_3">[1]Настройки!$B$264</definedName>
    <definedName name="Путь_сохранения_150_4">[1]Настройки!$B$331</definedName>
    <definedName name="Путь_сохранения_150_5">[8]Настройки!$B$235</definedName>
    <definedName name="Путь_сохранения_150_7">[1]Настройки!$B$389</definedName>
    <definedName name="Путь_сохранения_150_8">[1]Настройки!$B$441</definedName>
    <definedName name="Путь_сохранения_150_9">[1]Настройки!$B$578</definedName>
    <definedName name="Путь_сохранения_2">[8]Настройки!$B$139</definedName>
    <definedName name="Путь_сохранения_3">[1]Настройки!$B$262</definedName>
    <definedName name="Путь_сохранения_30_1">[1]Настройки!$B$185</definedName>
    <definedName name="Путь_сохранения_30_10">[8]Настройки!$B$361</definedName>
    <definedName name="Путь_сохранения_30_2">[8]Настройки!$B$140</definedName>
    <definedName name="Путь_сохранения_30_3">[1]Настройки!$B$263</definedName>
    <definedName name="Путь_сохранения_30_4">[1]Настройки!$B$330</definedName>
    <definedName name="Путь_сохранения_30_5">[8]Настройки!$B$234</definedName>
    <definedName name="Путь_сохранения_30_7">[1]Настройки!$B$388</definedName>
    <definedName name="Путь_сохранения_30_8">[1]Настройки!$B$440</definedName>
    <definedName name="Путь_сохранения_30_9">[1]Настройки!$B$577</definedName>
    <definedName name="Путь_сохранения_4">[1]Настройки!$B$329</definedName>
    <definedName name="Путь_сохранения_5">[8]Настройки!$B$233</definedName>
    <definedName name="Путь_сохранения_7">[1]Настройки!$B$387</definedName>
    <definedName name="Путь_сохранения_8">[1]Настройки!$B$439</definedName>
    <definedName name="Путь_сохранения_9">[1]Настройки!$B$576</definedName>
    <definedName name="Путь_сохранения_Д0_1">[7]Настройки!$B$372</definedName>
    <definedName name="Путь_сохранения_Д0_2">[7]Настройки!$B$380</definedName>
    <definedName name="Путь_сохранения_Д0_3">[7]Настройки!$B$796</definedName>
    <definedName name="Путь_сохранения_Д0_4">[7]Настройки!$B$1004</definedName>
    <definedName name="Путь_сохранения_Д1_1">[7]Настройки!$B$373</definedName>
    <definedName name="Путь_сохранения_Д1_2">[7]Настройки!$B$381</definedName>
    <definedName name="Путь_сохранения_Д1_3">[7]Настройки!$B$797</definedName>
    <definedName name="Путь_сохранения_Д1_4">[7]Настройки!$B$1005</definedName>
    <definedName name="Путь_сохранения_Дилерский_1">[1]Настройки!$B$187</definedName>
    <definedName name="Путь_сохранения_Дилерский_10">[8]Настройки!$B$363</definedName>
    <definedName name="Путь_сохранения_Дилерский_2">[8]Настройки!$B$142</definedName>
    <definedName name="Путь_сохранения_Дилерский_3">[1]Настройки!$B$265</definedName>
    <definedName name="Путь_сохранения_Дилерский_4">[1]Настройки!$B$332</definedName>
    <definedName name="Путь_сохранения_Дилерский_5">[8]Настройки!$B$236</definedName>
    <definedName name="Путь_сохранения_Дилерский_7">[1]Настройки!$B$390</definedName>
    <definedName name="Путь_сохранения_Дилерский_8">[1]Настройки!$B$442</definedName>
    <definedName name="Путь_сохранения_Дилерский_9">[1]Настройки!$B$579</definedName>
    <definedName name="Путь_сохранения_Спецпрайс_1">[1]Настройки!$B$188</definedName>
    <definedName name="Путь_сохранения_Спецпрайс_10">[8]Настройки!$B$364</definedName>
    <definedName name="Путь_сохранения_Спецпрайс_2">[8]Настройки!$B$143</definedName>
    <definedName name="Путь_сохранения_Спецпрайс_3">[1]Настройки!$B$266</definedName>
    <definedName name="Путь_сохранения_Спецпрайс_4">[1]Настройки!$B$333</definedName>
    <definedName name="Путь_сохранения_Спецпрайс_5">[8]Настройки!$B$237</definedName>
    <definedName name="Путь_сохранения_Спецпрайс_7">[1]Настройки!$B$391</definedName>
    <definedName name="Путь_сохранения_Спецпрайс_8">[1]Настройки!$B$443</definedName>
    <definedName name="Путь_сохранения_Спецпрайс_9">[1]Настройки!$B$580</definedName>
    <definedName name="Путь_сохранения_Стоппрайс_1">[1]Настройки!$B$189</definedName>
    <definedName name="Путь_сохранения_Стоппрайс_10">[8]Настройки!$B$365</definedName>
    <definedName name="Путь_сохранения_Стоппрайс_2">[8]Настройки!$B$144</definedName>
    <definedName name="Путь_сохранения_Стоппрайс_3">[1]Настройки!$B$267</definedName>
    <definedName name="Путь_сохранения_Стоппрайс_4">[1]Настройки!$B$334</definedName>
    <definedName name="Путь_сохранения_Стоппрайс_5">[8]Настройки!$B$238</definedName>
    <definedName name="Путь_сохранения_Стоппрайс_7">[1]Настройки!$B$392</definedName>
    <definedName name="Путь_сохранения_Стоппрайс_8">[1]Настройки!$B$444</definedName>
    <definedName name="Путь_сохранения_Стоппрайс_9">[1]Настройки!$B$581</definedName>
    <definedName name="Путь_сравнения">[1]Настройки!$B$132</definedName>
    <definedName name="Путь_сравнения_150">[1]Настройки!$B$134</definedName>
    <definedName name="Путь_сравнения_30">[1]Настройки!$B$133</definedName>
    <definedName name="Путь_сравнения_Д0">[7]Настройки!$B$82</definedName>
    <definedName name="Путь_сравнения_Д1">[7]Настройки!$B$83</definedName>
    <definedName name="Путь_сравнения_Дилерский">[1]Настройки!$B$135</definedName>
    <definedName name="Путь_сравнения_Спецпрайс">[1]Настройки!$B$136</definedName>
    <definedName name="Путь_сравнения_Стоппрайс">[1]Настройки!$B$137</definedName>
    <definedName name="путь_Стоп" localSheetId="0">[7]Настройки!#REF!</definedName>
    <definedName name="путь_Стоп">[7]Настройки!#REF!</definedName>
    <definedName name="Розничная">[1]Настройки!$C$87</definedName>
    <definedName name="Руукки_белый1000">[2]Скидки!$H$12</definedName>
    <definedName name="Руукки_белый150">[2]Скидки!$D$12</definedName>
    <definedName name="Руукки_белый450">[2]Скидки!$F$12</definedName>
    <definedName name="Руукки_белыйСП1">[2]Скидки!$J$12</definedName>
    <definedName name="Руукки_белыйСП2">[2]Скидки!$L$12</definedName>
    <definedName name="Руукки_белыйСП3">[2]Скидки!$N$12</definedName>
    <definedName name="Руфлекс1000">[4]Скидки!$H$7</definedName>
    <definedName name="Руфлекс2500">[4]Скидки!$J$7</definedName>
    <definedName name="Руфлекс300">[4]Скидки!$D$7</definedName>
    <definedName name="Руфлекс600">[4]Скидки!$F$7</definedName>
    <definedName name="РуфлексСП1">[4]Скидки!$L$7</definedName>
    <definedName name="РуфлексСП2">[4]Скидки!$N$7</definedName>
    <definedName name="РуфлексСП3">[4]Скидки!$P$7</definedName>
    <definedName name="Саморез_оцинк_желтопассивир_45_50_400_шт">[7]Настройки!$C$311</definedName>
    <definedName name="Саморез_оцинк_желтопассивир_50_90_100_шт">[7]Настройки!$C$312</definedName>
    <definedName name="Саморезы_250шт_48_19_RAL_8019">[3]Настройки!$C$266</definedName>
    <definedName name="Саморезы_250шт_48_28_RAL_3005">[3]Настройки!$C$267</definedName>
    <definedName name="Саморезы_250шт_48_35_RR_750_RAL_8004">[3]Настройки!$C$569</definedName>
    <definedName name="Саморезы_с_пресс_шайбой_4_2_25_мм_уп_1_кг_500шт">[8]Настройки!$F$313</definedName>
    <definedName name="Сетка_от_насекомых_алюминий_0_2_м_TEGOLA">[1]Настройки!$C$415</definedName>
    <definedName name="Скоба_снегоостанавливающая_для_гибкой_черепицы_коричневый_RR_32">[1]Настройки!$C$451</definedName>
    <definedName name="Снегоз_СТМ1_оцинк_RAL_8019">[3]Настройки!$C$221</definedName>
    <definedName name="Снегоз_СТМ3_оцинк_RAL_8019">[3]Настройки!$C$223</definedName>
    <definedName name="Снегоз_СТМ5_неоцинк_RAL_8017">[3]Настройки!$C$227</definedName>
    <definedName name="Снегоз_труб_на_мч_LE1_L3м_ORIMA_RR_20">[7]Настройки!$C$262</definedName>
    <definedName name="Снегоз_труб_на_мч_LE1_L3м_ORIMA_RR_32">[3]Настройки!$C$220</definedName>
    <definedName name="Снегозадержатель_СТУ_RAL_3009">[1]Настройки!$C$452</definedName>
    <definedName name="Снегозадержатель_трубчатый_на_металлочерепицу_Grand_Line">[7]Настройки!$C$751</definedName>
    <definedName name="Снегозадержатель_трубчатый_на_металлочерепицу_Optima">[7]Настройки!$C$752</definedName>
    <definedName name="Софит_панель_потолочная_1_3_перфор_2400_326_303_Aquasystem_PE_полиэстер_RAL_8017">[8]Настройки!$F$343</definedName>
    <definedName name="Софит_панель_потолочная_1_3_перфор_2400_326_303_Aquasystem_PURAL_RR_20">[8]Настройки!$F$345</definedName>
    <definedName name="специальный_черный_аэратор">[1]Настройки!$C$500</definedName>
    <definedName name="СПК10" localSheetId="0">[6]Tegola!#REF!</definedName>
    <definedName name="СПК10">[6]Tegola!#REF!</definedName>
    <definedName name="стандарт_черный_аэратор">[1]Настройки!$C$499</definedName>
    <definedName name="старый">[5]Tegola!#REF!</definedName>
    <definedName name="тепли" localSheetId="0">[12]САльПроф!#REF!</definedName>
    <definedName name="тепли">[9]САльПроф!#REF!</definedName>
    <definedName name="Труба_гофр_рез_Vilpe_110_мм">[3]Настройки!$C$254</definedName>
    <definedName name="Труба_гофрированная_резиновая_74202_110_мм">[1]Настройки!$C$483</definedName>
    <definedName name="Труба_изол_вент_Vilpe_кирпичный">[3]Настройки!$C$247</definedName>
    <definedName name="Труба_изолированная_вентиляционная_125_160_700_мм_734438_красный">[1]Настройки!$C$476</definedName>
    <definedName name="Труба_изолированная_канализационная_110_160_H_500_мм_Vilpe_74161_черный">[3]Настройки!$C$275</definedName>
    <definedName name="Труба_изолированная_канализационная_110_160_H_500_мм_Vilpe_741664_коричневый">[3]Настройки!$C$276</definedName>
    <definedName name="Труба_неизол_канал_Vilpe_черный">[3]Настройки!$C$249</definedName>
    <definedName name="Труба_неизол_канал_серый">[3]Настройки!$C$251</definedName>
    <definedName name="труба_неизол_канал_техно_коричневый">[1]Настройки!$C$507</definedName>
    <definedName name="Труба_неизолированная_110_500_мм_74110_черный">[1]Настройки!$C$485</definedName>
    <definedName name="Труба_неизолированная_110_500_мм_741127_серый">[1]Настройки!$C$488</definedName>
    <definedName name="Угол_внутренний_L_3000_Grand_Line_белый">[8]Настройки!$F$389</definedName>
    <definedName name="Угол_внутренний_L_3000_Альта_Сайдинг_Аляска_Беж">[8]Настройки!$F$269</definedName>
    <definedName name="Угол_внутренний_L_3050_Альта_Сайдинг_Blockhaus_акриловый_дуб_светлый">[8]Настройки!$F$268</definedName>
    <definedName name="Угол_внутренний_L_3050_Альта_Сайдинг_коричневый">[8]Настройки!$F$270</definedName>
    <definedName name="Угол_внутренний_L3000_GrandLine_карамельный">[8]Настройки!$F$391</definedName>
    <definedName name="Угол_внутренний_L3000_GrandLine_коричневый">[8]Настройки!$F$390</definedName>
    <definedName name="Угол_внутренний_L3050_Docke_банан">[8]Настройки!$F$116</definedName>
    <definedName name="Угол_внутренний_L3050_Docke_пломбир">[8]Настройки!$F$114</definedName>
    <definedName name="Угол_внутренний_L3050_Docke_шоколад">[8]Настройки!$F$115</definedName>
    <definedName name="Угол_внутренний_L3050_Mitten_Frost">[8]Настройки!$F$213</definedName>
    <definedName name="Угол_внутренний_L3050_Альта_Сайдинг_белый">[8]Настройки!$F$283</definedName>
    <definedName name="Угол_внутренний_Wood_Slide_L3050_Docke_яблоня">[8]Настройки!$F$81</definedName>
    <definedName name="Угол_внутренний_акриловый_L3050_Docke_нуга">[8]Настройки!$F$88</definedName>
    <definedName name="Угол_желоба_внешний_135_гр_NEW_Ruukki_125_90_мм_RR_23___т.серый">[7]Настройки!$F$675</definedName>
    <definedName name="Угол_желоба_внешний_135_гр_NEW_Ruukki_150_100_мм_RR_20___белый">[7]Настройки!$F$651</definedName>
    <definedName name="Угол_желоба_внутренний_135_гр_NEW_Ruukki_125_90_мм_RR_23___т.серый">[7]Настройки!$F$677</definedName>
    <definedName name="Угол_желоба_внутренний_135_гр_NEW_Ruukki_150_100_мм_RR_20___белый">[7]Настройки!$F$653</definedName>
    <definedName name="Угол_наружный_L_3000_Grand_Line_белый">[8]Настройки!$F$392</definedName>
    <definedName name="Угол_наружный_L_3000_Альта_Сайдинг_Аляска_Беж">[8]Настройки!$F$266</definedName>
    <definedName name="Угол_наружный_L_3050_Альта_Сайдинг_Blockhaus_акриловый_дуб_светлый">[8]Настройки!$F$267</definedName>
    <definedName name="Угол_наружный_L_3050_Альта_Сайдинг_коричневый">[8]Настройки!$F$265</definedName>
    <definedName name="Угол_наружный_L3000_GrandLine_коричневый">[8]Настройки!$F$393</definedName>
    <definedName name="Угол_наружный_L3000_GrandLine_темнобежевый">[8]Настройки!$F$394</definedName>
    <definedName name="Угол_наружный_L3050_Docke_банан">[8]Настройки!$F$113</definedName>
    <definedName name="Угол_наружный_L3050_Docke_пломбир">[8]Настройки!$F$111</definedName>
    <definedName name="Угол_наружный_L3050_Docke_шоколад">[8]Настройки!$F$112</definedName>
    <definedName name="Угол_наружный_L3050_Mitten_Chestnut_Brown">[8]Настройки!$F$212</definedName>
    <definedName name="Угол_наружный_L3050_Mitten_Frost">[8]Настройки!$F$211</definedName>
    <definedName name="Угол_наружный_L3050_Альта_Сайдинг_белый">[8]Настройки!$F$282</definedName>
    <definedName name="Угол_наружный_Wood_Slide_L3050_Docke_яблоня">[8]Настройки!$F$82</definedName>
    <definedName name="Угол_наружный_акриловый_L3050_Docke_нуга">[8]Настройки!$F$89</definedName>
    <definedName name="уплотнитель_roofseal_4_7">[1]Настройки!$C$510</definedName>
    <definedName name="Уплотнитель_кругл_труб_ROOFSEAL_Vilpe">[3]Настройки!$C$256</definedName>
    <definedName name="Уплотнитель_унив_самокл">[3]Настройки!$C$268</definedName>
    <definedName name="Уплотнитель_универсальный_самоклеящийся_0_03_0_04_2_м">[7]Настройки!$C$333</definedName>
    <definedName name="Фанера1000">[4]Скидки!$H$9</definedName>
    <definedName name="Фанера2500">[4]Скидки!$J$9</definedName>
    <definedName name="Фанера300">[4]Скидки!$D$9</definedName>
    <definedName name="Фанера600">[4]Скидки!$F$9</definedName>
    <definedName name="ФанераСП1">[4]Скидки!$L$9</definedName>
    <definedName name="ФанераСП2">[4]Скидки!$N$9</definedName>
    <definedName name="ФанераСП3">[4]Скидки!$P$9</definedName>
    <definedName name="Фризовая_полоса_комбинированная_3000_200_Grand_Line_белый">[8]Настройки!$F$395</definedName>
    <definedName name="Фризовая_полоса_комбинированная_3000_200_Grand_Line_коричневый">[8]Настройки!$F$406</definedName>
    <definedName name="Фризовая_полоса_комбинированная_3050_200_Docke_пломбир">[8]Настройки!$F$109</definedName>
    <definedName name="Фризовая_полоса_комбинированная_3050_200_Docke_шоколад">[8]Настройки!$F$110</definedName>
    <definedName name="Фризовая_полоса_комбинированная_3660_200_Mitten_Frost">[8]Настройки!$F$210</definedName>
    <definedName name="Фризовая_полоса_комбинированная_3660_200_Альта_Сайдинг_белый">[8]Настройки!$F$281</definedName>
    <definedName name="Фризовая_полоса_комбинированная_3660_200_Альта_Сайдинг_коричневый">[8]Настройки!$F$264</definedName>
    <definedName name="Фризовая_полоса_комбинированная_акриловая_3050_200_Docke_нуга">[8]Настройки!$F$90</definedName>
    <definedName name="Фризовая_полоса_комбинированная_сталь_FP01_250_40_2000_мм_PURAL_RR32">[8]Настройки!$F$338</definedName>
    <definedName name="Фризовая_полоса_сталь_L2000_FP03_PE_RR32">[8]Настройки!$F$335</definedName>
    <definedName name="Фризовая_полоса_сталь_L2000_FP03_PURAL_RR32">[8]Настройки!$F$336</definedName>
    <definedName name="Штырь1000">[2]Скидки!$H$16</definedName>
    <definedName name="Штырь150">[2]Скидки!$D$16</definedName>
    <definedName name="Штырь450">[2]Скидки!$F$16</definedName>
    <definedName name="ШтырьСП1">[2]Скидки!$J$16</definedName>
    <definedName name="ШтырьСП2">[2]Скидки!$L$16</definedName>
    <definedName name="ШтырьСП3">[2]Скидки!$N$16</definedName>
    <definedName name="ьтние">[9]сайDocke!#REF!</definedName>
  </definedNames>
  <calcPr calcId="145621" refMode="R1C1"/>
</workbook>
</file>

<file path=xl/calcChain.xml><?xml version="1.0" encoding="utf-8"?>
<calcChain xmlns="http://schemas.openxmlformats.org/spreadsheetml/2006/main">
  <c r="AH149" i="20" l="1"/>
  <c r="Q149" i="20"/>
  <c r="P149" i="20"/>
  <c r="AH148" i="20"/>
  <c r="Q148" i="20"/>
  <c r="P148" i="20"/>
  <c r="AH147" i="20"/>
  <c r="Q147" i="20"/>
  <c r="P147" i="20"/>
  <c r="AH146" i="20"/>
  <c r="Q146" i="20"/>
  <c r="P146" i="20"/>
  <c r="AP144" i="20"/>
  <c r="AH144" i="20"/>
  <c r="AA144" i="20"/>
  <c r="Q144" i="20"/>
  <c r="P144" i="20"/>
  <c r="AP143" i="20"/>
  <c r="AH143" i="20"/>
  <c r="AA143" i="20"/>
  <c r="S143" i="20"/>
  <c r="Q143" i="20"/>
  <c r="P143" i="20"/>
  <c r="AP142" i="20"/>
  <c r="AH142" i="20"/>
  <c r="AA142" i="20"/>
  <c r="Q142" i="20"/>
  <c r="P142" i="20"/>
  <c r="AH141" i="20"/>
  <c r="AA141" i="20"/>
  <c r="Q141" i="20"/>
  <c r="P141" i="20"/>
  <c r="AH140" i="20"/>
  <c r="AA140" i="20"/>
  <c r="Q140" i="20"/>
  <c r="P140" i="20"/>
  <c r="AP139" i="20"/>
  <c r="AH139" i="20"/>
  <c r="AA139" i="20"/>
  <c r="Q139" i="20"/>
  <c r="P139" i="20"/>
  <c r="AP138" i="20"/>
  <c r="AH138" i="20"/>
  <c r="AA138" i="20"/>
  <c r="S138" i="20"/>
  <c r="Q138" i="20"/>
  <c r="P138" i="20"/>
  <c r="AP137" i="20"/>
  <c r="AH137" i="20"/>
  <c r="AA137" i="20"/>
  <c r="Q137" i="20"/>
  <c r="P137" i="20"/>
  <c r="AH136" i="20"/>
  <c r="AA136" i="20"/>
  <c r="Q136" i="20"/>
  <c r="P136" i="20"/>
  <c r="AH135" i="20"/>
  <c r="AA135" i="20"/>
  <c r="Q135" i="20"/>
  <c r="P135" i="20"/>
  <c r="AP133" i="20"/>
  <c r="AH133" i="20"/>
  <c r="AA133" i="20"/>
  <c r="Q133" i="20"/>
  <c r="P133" i="20"/>
  <c r="AP132" i="20"/>
  <c r="AH132" i="20"/>
  <c r="AA132" i="20"/>
  <c r="S132" i="20"/>
  <c r="Q132" i="20"/>
  <c r="P132" i="20"/>
  <c r="AP131" i="20"/>
  <c r="AH131" i="20"/>
  <c r="AA131" i="20"/>
  <c r="Q131" i="20"/>
  <c r="P131" i="20"/>
  <c r="AH130" i="20"/>
  <c r="AA130" i="20"/>
  <c r="Q130" i="20"/>
  <c r="P130" i="20"/>
  <c r="AH129" i="20"/>
  <c r="AA129" i="20"/>
  <c r="Q129" i="20"/>
  <c r="P129" i="20"/>
  <c r="AP128" i="20"/>
  <c r="AH128" i="20"/>
  <c r="AA128" i="20"/>
  <c r="Q128" i="20"/>
  <c r="P128" i="20"/>
  <c r="AP127" i="20"/>
  <c r="AH127" i="20"/>
  <c r="AA127" i="20"/>
  <c r="S127" i="20"/>
  <c r="Q127" i="20"/>
  <c r="P127" i="20"/>
  <c r="AP126" i="20"/>
  <c r="AH126" i="20"/>
  <c r="AA126" i="20"/>
  <c r="Q126" i="20"/>
  <c r="P126" i="20"/>
  <c r="AH125" i="20"/>
  <c r="AA125" i="20"/>
  <c r="Q125" i="20"/>
  <c r="P125" i="20"/>
  <c r="AH124" i="20"/>
  <c r="AA124" i="20"/>
  <c r="Q124" i="20"/>
  <c r="P124" i="20"/>
  <c r="S122" i="20"/>
  <c r="Q122" i="20"/>
  <c r="P122" i="20"/>
  <c r="AP121" i="20"/>
  <c r="AH121" i="20"/>
  <c r="AA121" i="20"/>
  <c r="S121" i="20"/>
  <c r="Q121" i="20"/>
  <c r="P121" i="20"/>
  <c r="AP120" i="20"/>
  <c r="AH120" i="20"/>
  <c r="AA120" i="20"/>
  <c r="Q120" i="20"/>
  <c r="P120" i="20"/>
  <c r="AH119" i="20"/>
  <c r="AA119" i="20"/>
  <c r="Q119" i="20"/>
  <c r="P119" i="20"/>
  <c r="AH118" i="20"/>
  <c r="AA118" i="20"/>
  <c r="Q118" i="20"/>
  <c r="P118" i="20"/>
  <c r="AP117" i="20"/>
  <c r="AH117" i="20"/>
  <c r="AA117" i="20"/>
  <c r="S117" i="20"/>
  <c r="Q117" i="20"/>
  <c r="P117" i="20"/>
  <c r="AP116" i="20"/>
  <c r="AH116" i="20"/>
  <c r="AA116" i="20"/>
  <c r="S116" i="20"/>
  <c r="Q116" i="20"/>
  <c r="P116" i="20"/>
  <c r="AH115" i="20"/>
  <c r="AA115" i="20"/>
  <c r="Q115" i="20"/>
  <c r="P115" i="20"/>
  <c r="AH114" i="20"/>
  <c r="AA114" i="20"/>
  <c r="Q114" i="20"/>
  <c r="P114" i="20"/>
  <c r="AP112" i="20"/>
  <c r="AH112" i="20"/>
  <c r="AA112" i="20"/>
  <c r="S112" i="20"/>
  <c r="Q112" i="20"/>
  <c r="P112" i="20"/>
  <c r="AP111" i="20"/>
  <c r="AH111" i="20"/>
  <c r="AA111" i="20"/>
  <c r="S111" i="20"/>
  <c r="Q111" i="20"/>
  <c r="P111" i="20"/>
  <c r="AP110" i="20"/>
  <c r="AH110" i="20"/>
  <c r="AA110" i="20"/>
  <c r="S110" i="20"/>
  <c r="Q110" i="20"/>
  <c r="P110" i="20"/>
  <c r="AH109" i="20"/>
  <c r="AA109" i="20"/>
  <c r="S109" i="20"/>
  <c r="Q109" i="20"/>
  <c r="P109" i="20"/>
  <c r="AP108" i="20"/>
  <c r="AH108" i="20"/>
  <c r="AA108" i="20"/>
  <c r="S108" i="20"/>
  <c r="Q108" i="20"/>
  <c r="P108" i="20"/>
  <c r="AP107" i="20"/>
  <c r="AH107" i="20"/>
  <c r="AA107" i="20"/>
  <c r="S107" i="20"/>
  <c r="Q107" i="20"/>
  <c r="P107" i="20"/>
  <c r="AP106" i="20"/>
  <c r="AH106" i="20"/>
  <c r="AP105" i="20"/>
  <c r="AH105" i="20"/>
  <c r="AA105" i="20"/>
  <c r="S105" i="20"/>
  <c r="Q105" i="20"/>
  <c r="P105" i="20"/>
  <c r="AH104" i="20"/>
  <c r="S104" i="20"/>
  <c r="Q104" i="20"/>
  <c r="P104" i="20"/>
  <c r="AH103" i="20"/>
  <c r="AA103" i="20"/>
  <c r="S103" i="20"/>
  <c r="Q103" i="20"/>
  <c r="P103" i="20"/>
  <c r="AH101" i="20"/>
  <c r="AA100" i="20"/>
  <c r="AH100" i="20" s="1"/>
  <c r="AH71" i="20"/>
  <c r="T71" i="20"/>
  <c r="Q71" i="20" s="1"/>
  <c r="P71" i="20"/>
  <c r="T70" i="20"/>
  <c r="AA70" i="20" s="1"/>
  <c r="AP70" i="20" s="1"/>
  <c r="AP69" i="20"/>
  <c r="AA69" i="20"/>
  <c r="T69" i="20"/>
  <c r="AH69" i="20" s="1"/>
  <c r="Q69" i="20"/>
  <c r="AH68" i="20"/>
  <c r="AA68" i="20"/>
  <c r="AP68" i="20" s="1"/>
  <c r="T68" i="20"/>
  <c r="S68" i="20"/>
  <c r="Q68" i="20"/>
  <c r="P68" i="20"/>
  <c r="T67" i="20"/>
  <c r="AA67" i="20" s="1"/>
  <c r="AP67" i="20" s="1"/>
  <c r="AH66" i="20"/>
  <c r="T66" i="20"/>
  <c r="S66" i="20" s="1"/>
  <c r="Q66" i="20"/>
  <c r="AH65" i="20"/>
  <c r="AA65" i="20"/>
  <c r="AP65" i="20" s="1"/>
  <c r="T65" i="20"/>
  <c r="Q65" i="20"/>
  <c r="P65" i="20"/>
  <c r="AP64" i="20"/>
  <c r="AA64" i="20"/>
  <c r="AH64" i="20" s="1"/>
  <c r="T64" i="20"/>
  <c r="Q64" i="20" s="1"/>
  <c r="S64" i="20"/>
  <c r="P64" i="20"/>
  <c r="AP61" i="20"/>
  <c r="AH61" i="20"/>
  <c r="Q61" i="20"/>
  <c r="P61" i="20"/>
  <c r="AP60" i="20"/>
  <c r="AH60" i="20"/>
  <c r="Q60" i="20"/>
  <c r="P60" i="20"/>
  <c r="AP59" i="20"/>
  <c r="AH59" i="20"/>
  <c r="Q59" i="20"/>
  <c r="P59" i="20"/>
  <c r="AP57" i="20"/>
  <c r="AH57" i="20"/>
  <c r="AA57" i="20"/>
  <c r="S57" i="20"/>
  <c r="Q57" i="20"/>
  <c r="P57" i="20"/>
  <c r="AP56" i="20"/>
  <c r="AH56" i="20"/>
  <c r="AA56" i="20"/>
  <c r="Q56" i="20"/>
  <c r="P56" i="20"/>
  <c r="AH55" i="20"/>
  <c r="AA55" i="20"/>
  <c r="Q55" i="20"/>
  <c r="P55" i="20"/>
  <c r="AH54" i="20"/>
  <c r="AA54" i="20"/>
  <c r="Q54" i="20"/>
  <c r="P54" i="20"/>
  <c r="AP53" i="20"/>
  <c r="AH53" i="20"/>
  <c r="AA53" i="20"/>
  <c r="Q53" i="20"/>
  <c r="P53" i="20"/>
  <c r="AP52" i="20"/>
  <c r="AH52" i="20"/>
  <c r="AA52" i="20"/>
  <c r="S52" i="20"/>
  <c r="Q52" i="20"/>
  <c r="P52" i="20"/>
  <c r="AP51" i="20"/>
  <c r="AH51" i="20"/>
  <c r="AA51" i="20"/>
  <c r="Q51" i="20"/>
  <c r="P51" i="20"/>
  <c r="AH50" i="20"/>
  <c r="AA50" i="20"/>
  <c r="Q50" i="20"/>
  <c r="P50" i="20"/>
  <c r="AH49" i="20"/>
  <c r="AA49" i="20"/>
  <c r="Q49" i="20"/>
  <c r="P49" i="20"/>
  <c r="AP47" i="20"/>
  <c r="AH47" i="20"/>
  <c r="AA47" i="20"/>
  <c r="Q47" i="20"/>
  <c r="P47" i="20"/>
  <c r="AP46" i="20"/>
  <c r="AH46" i="20"/>
  <c r="AA46" i="20"/>
  <c r="S46" i="20"/>
  <c r="Q46" i="20"/>
  <c r="P46" i="20"/>
  <c r="AP45" i="20"/>
  <c r="AH45" i="20"/>
  <c r="AA45" i="20"/>
  <c r="Q45" i="20"/>
  <c r="P45" i="20"/>
  <c r="AH44" i="20"/>
  <c r="AA44" i="20"/>
  <c r="Q44" i="20"/>
  <c r="P44" i="20"/>
  <c r="AH43" i="20"/>
  <c r="AA43" i="20"/>
  <c r="Q43" i="20"/>
  <c r="P43" i="20"/>
  <c r="AP42" i="20"/>
  <c r="AH42" i="20"/>
  <c r="AA42" i="20"/>
  <c r="Q42" i="20"/>
  <c r="P42" i="20"/>
  <c r="AP41" i="20"/>
  <c r="AH41" i="20"/>
  <c r="AA41" i="20"/>
  <c r="S41" i="20"/>
  <c r="Q41" i="20"/>
  <c r="P41" i="20"/>
  <c r="AP40" i="20"/>
  <c r="AH40" i="20"/>
  <c r="AA40" i="20"/>
  <c r="Q40" i="20"/>
  <c r="P40" i="20"/>
  <c r="AH39" i="20"/>
  <c r="AA39" i="20"/>
  <c r="Q39" i="20"/>
  <c r="P39" i="20"/>
  <c r="AH38" i="20"/>
  <c r="AA38" i="20"/>
  <c r="Q38" i="20"/>
  <c r="P38" i="20"/>
  <c r="AP36" i="20"/>
  <c r="AH36" i="20"/>
  <c r="AA36" i="20"/>
  <c r="T36" i="20"/>
  <c r="S36" i="20"/>
  <c r="Q36" i="20"/>
  <c r="P36" i="20"/>
  <c r="AH35" i="20"/>
  <c r="AA35" i="20"/>
  <c r="AP35" i="20" s="1"/>
  <c r="S35" i="20"/>
  <c r="Q35" i="20"/>
  <c r="P35" i="20"/>
  <c r="AP34" i="20"/>
  <c r="AH34" i="20"/>
  <c r="AA34" i="20"/>
  <c r="Q34" i="20"/>
  <c r="P34" i="20"/>
  <c r="AH33" i="20"/>
  <c r="AA33" i="20"/>
  <c r="Q33" i="20"/>
  <c r="P33" i="20"/>
  <c r="AH32" i="20"/>
  <c r="AA32" i="20"/>
  <c r="Q32" i="20"/>
  <c r="P32" i="20"/>
  <c r="AP31" i="20"/>
  <c r="AH31" i="20"/>
  <c r="AA31" i="20"/>
  <c r="S31" i="20"/>
  <c r="Q31" i="20"/>
  <c r="P31" i="20"/>
  <c r="AH30" i="20"/>
  <c r="AA30" i="20"/>
  <c r="AP30" i="20" s="1"/>
  <c r="S30" i="20"/>
  <c r="Q30" i="20"/>
  <c r="P30" i="20"/>
  <c r="AP29" i="20"/>
  <c r="AH29" i="20"/>
  <c r="AA29" i="20"/>
  <c r="S29" i="20"/>
  <c r="Q29" i="20"/>
  <c r="P29" i="20"/>
  <c r="AH28" i="20"/>
  <c r="AA28" i="20"/>
  <c r="Q28" i="20"/>
  <c r="P28" i="20"/>
  <c r="AH27" i="20"/>
  <c r="AA27" i="20"/>
  <c r="Q27" i="20"/>
  <c r="P27" i="20"/>
  <c r="AP25" i="20"/>
  <c r="AH25" i="20"/>
  <c r="AA25" i="20"/>
  <c r="S25" i="20"/>
  <c r="Q25" i="20"/>
  <c r="P25" i="20"/>
  <c r="AP24" i="20"/>
  <c r="AH24" i="20"/>
  <c r="AA24" i="20"/>
  <c r="S24" i="20"/>
  <c r="Q24" i="20"/>
  <c r="P24" i="20"/>
  <c r="AP23" i="20"/>
  <c r="AH23" i="20"/>
  <c r="AA23" i="20"/>
  <c r="S23" i="20"/>
  <c r="Q23" i="20"/>
  <c r="P23" i="20"/>
  <c r="AH22" i="20"/>
  <c r="AA22" i="20"/>
  <c r="S22" i="20"/>
  <c r="Q22" i="20"/>
  <c r="P22" i="20"/>
  <c r="S21" i="20"/>
  <c r="Q21" i="20"/>
  <c r="P21" i="20"/>
  <c r="AP20" i="20"/>
  <c r="AH20" i="20"/>
  <c r="AA20" i="20"/>
  <c r="S20" i="20"/>
  <c r="Q20" i="20"/>
  <c r="P20" i="20"/>
  <c r="AH19" i="20"/>
  <c r="AA19" i="20"/>
  <c r="AP19" i="20" s="1"/>
  <c r="S19" i="20"/>
  <c r="Q19" i="20"/>
  <c r="P19" i="20"/>
  <c r="AP18" i="20"/>
  <c r="AH18" i="20"/>
  <c r="AA18" i="20"/>
  <c r="AP17" i="20"/>
  <c r="AH17" i="20"/>
  <c r="AA17" i="20"/>
  <c r="S17" i="20"/>
  <c r="Q17" i="20"/>
  <c r="P17" i="20"/>
  <c r="AH16" i="20"/>
  <c r="S16" i="20"/>
  <c r="Q16" i="20"/>
  <c r="P16" i="20"/>
  <c r="AH15" i="20"/>
  <c r="AA15" i="20"/>
  <c r="S15" i="20"/>
  <c r="Q15" i="20"/>
  <c r="P15" i="20"/>
  <c r="AH14" i="20"/>
  <c r="AA14" i="20"/>
  <c r="S14" i="20"/>
  <c r="Q14" i="20"/>
  <c r="P14" i="20"/>
  <c r="AH12" i="20"/>
  <c r="AH11" i="20"/>
  <c r="AA11" i="20"/>
  <c r="AH10" i="20"/>
  <c r="AA10" i="20"/>
  <c r="P67" i="20" l="1"/>
  <c r="AH67" i="20"/>
  <c r="Q70" i="20"/>
  <c r="AH70" i="20"/>
  <c r="P66" i="20"/>
  <c r="AA66" i="20"/>
  <c r="AP66" i="20" s="1"/>
  <c r="Q67" i="20"/>
  <c r="P69" i="20"/>
  <c r="S70" i="20"/>
  <c r="AA71" i="20"/>
  <c r="AP71" i="20" s="1"/>
  <c r="P70" i="20"/>
</calcChain>
</file>

<file path=xl/sharedStrings.xml><?xml version="1.0" encoding="utf-8"?>
<sst xmlns="http://schemas.openxmlformats.org/spreadsheetml/2006/main" count="294" uniqueCount="87">
  <si>
    <t>ТСК "Борисовский двор" Пав: В-6</t>
  </si>
  <si>
    <t>К/тел.: 8-926-046-05-65</t>
  </si>
  <si>
    <t>www.arcsota.ru</t>
  </si>
  <si>
    <t>Наименование</t>
  </si>
  <si>
    <r>
      <t>Вес (кг/м</t>
    </r>
    <r>
      <rPr>
        <b/>
        <vertAlign val="superscript"/>
        <sz val="8"/>
        <rFont val="Arial"/>
        <family val="2"/>
        <charset val="204"/>
      </rPr>
      <t>2</t>
    </r>
    <r>
      <rPr>
        <b/>
        <sz val="8"/>
        <rFont val="Arial"/>
        <family val="2"/>
        <charset val="204"/>
      </rPr>
      <t>)</t>
    </r>
  </si>
  <si>
    <t>селекс розница</t>
  </si>
  <si>
    <t>отличие</t>
  </si>
  <si>
    <r>
      <t xml:space="preserve">Лист </t>
    </r>
    <r>
      <rPr>
        <b/>
        <sz val="11"/>
        <rFont val="Arial"/>
        <family val="2"/>
        <charset val="204"/>
      </rPr>
      <t xml:space="preserve">2,1х6м </t>
    </r>
  </si>
  <si>
    <r>
      <t>Лист</t>
    </r>
    <r>
      <rPr>
        <b/>
        <sz val="11"/>
        <rFont val="Arial"/>
        <family val="2"/>
        <charset val="204"/>
      </rPr>
      <t xml:space="preserve"> 2,1х12м </t>
    </r>
  </si>
  <si>
    <r>
      <t>руб./</t>
    </r>
    <r>
      <rPr>
        <b/>
        <sz val="11"/>
        <rFont val="Arial"/>
        <family val="2"/>
        <charset val="204"/>
      </rPr>
      <t>м2</t>
    </r>
    <r>
      <rPr>
        <b/>
        <sz val="9"/>
        <rFont val="Arial"/>
        <family val="2"/>
        <charset val="204"/>
      </rPr>
      <t xml:space="preserve"> </t>
    </r>
  </si>
  <si>
    <r>
      <t>Нестандарт. длинны (р/</t>
    </r>
    <r>
      <rPr>
        <b/>
        <sz val="10"/>
        <rFont val="Arial"/>
        <family val="2"/>
        <charset val="204"/>
      </rPr>
      <t>м.пог</t>
    </r>
    <r>
      <rPr>
        <b/>
        <sz val="8"/>
        <rFont val="Arial"/>
        <family val="2"/>
        <charset val="204"/>
      </rPr>
      <t xml:space="preserve">.) </t>
    </r>
  </si>
  <si>
    <t>бесцветный</t>
  </si>
  <si>
    <t>0,48</t>
  </si>
  <si>
    <t xml:space="preserve"> - </t>
  </si>
  <si>
    <t>4мм</t>
  </si>
  <si>
    <t>4mm</t>
  </si>
  <si>
    <t>Carboglass Кристалл</t>
  </si>
  <si>
    <t>SELLEX Solaris</t>
  </si>
  <si>
    <t>SELLEX Comfort</t>
  </si>
  <si>
    <t>Carboglass АГРО</t>
  </si>
  <si>
    <t>Carboglass Премиум</t>
  </si>
  <si>
    <t>SELLEX Премиум</t>
  </si>
  <si>
    <t>цветной</t>
  </si>
  <si>
    <t>6мм</t>
  </si>
  <si>
    <t>6mm</t>
  </si>
  <si>
    <t xml:space="preserve"> </t>
  </si>
  <si>
    <t>8мм</t>
  </si>
  <si>
    <t>8mm</t>
  </si>
  <si>
    <t>10мм</t>
  </si>
  <si>
    <t>10mm</t>
  </si>
  <si>
    <t xml:space="preserve">  - </t>
  </si>
  <si>
    <t>16мм</t>
  </si>
  <si>
    <t>Бронза</t>
  </si>
  <si>
    <t>16mm</t>
  </si>
  <si>
    <t>АКСЕССУАРЫ</t>
  </si>
  <si>
    <t>Толщина</t>
  </si>
  <si>
    <t>Длинна</t>
  </si>
  <si>
    <t>Цена</t>
  </si>
  <si>
    <t xml:space="preserve">Стыковочный профиль неразъёмный </t>
  </si>
  <si>
    <t>4-6mm</t>
  </si>
  <si>
    <t>6м.пог. / 3м.пог.</t>
  </si>
  <si>
    <t>8-10mm</t>
  </si>
  <si>
    <t>Стыковочный профиль разъём  БАЗА</t>
  </si>
  <si>
    <t>6-8-10mm</t>
  </si>
  <si>
    <t>Стыковочный профиль разъём. КРЫШКА</t>
  </si>
  <si>
    <t xml:space="preserve">Коньковый профиль </t>
  </si>
  <si>
    <t>4-6-8-10mm</t>
  </si>
  <si>
    <t>Угловой профиль бесцв.</t>
  </si>
  <si>
    <t>Пристенный профиль бесцв.</t>
  </si>
  <si>
    <t>4-6mm, 8-10mm</t>
  </si>
  <si>
    <t xml:space="preserve">Торцевой профиль </t>
  </si>
  <si>
    <t>2,10 м.пог.</t>
  </si>
  <si>
    <t>Лента герметизирующая</t>
  </si>
  <si>
    <t>25mm</t>
  </si>
  <si>
    <t>на отрез</t>
  </si>
  <si>
    <t>Лента перфорированная</t>
  </si>
  <si>
    <t>Термошайба с уплотнителем</t>
  </si>
  <si>
    <t>ПОКРОВ 3,5 мм</t>
  </si>
  <si>
    <t>Поликарбонат 3мм</t>
  </si>
  <si>
    <t>Carboglass Премиум/усилен.</t>
  </si>
  <si>
    <t>ПОЛИКАРБОНАТ СОТОВЫЙ SELLEX</t>
  </si>
  <si>
    <t>38mm</t>
  </si>
  <si>
    <t>30р./м.пог.</t>
  </si>
  <si>
    <t>50р./м.пог.</t>
  </si>
  <si>
    <t xml:space="preserve">  </t>
  </si>
  <si>
    <t>Carboglass Премиум ЛЕД</t>
  </si>
  <si>
    <t>Шайба металл./ ШАЙБА  МИНИ  БЕЗ УПЛОТНИТЕЛЯ</t>
  </si>
  <si>
    <t>675*  540*</t>
  </si>
  <si>
    <t xml:space="preserve">298*  238* </t>
  </si>
  <si>
    <t>7500*  6000*</t>
  </si>
  <si>
    <t>3750*   3000*</t>
  </si>
  <si>
    <t>КОЛОТЫЙ ЛЕД</t>
  </si>
  <si>
    <t>8-968-400-20-55</t>
  </si>
  <si>
    <t>з</t>
  </si>
  <si>
    <t>1300р. /650р.</t>
  </si>
  <si>
    <t>850р. /425р.</t>
  </si>
  <si>
    <t>Carboglass усиленный</t>
  </si>
  <si>
    <t>ПРАЙС ОТ 01.03.2021</t>
  </si>
  <si>
    <t>600р. / 300р.</t>
  </si>
  <si>
    <t>770р. /385р.</t>
  </si>
  <si>
    <t>900р. /450р.</t>
  </si>
  <si>
    <t>950р. /475р.</t>
  </si>
  <si>
    <t>25р./м.пог.</t>
  </si>
  <si>
    <t>45р./м.пог.</t>
  </si>
  <si>
    <r>
      <t>на отрез (р/</t>
    </r>
    <r>
      <rPr>
        <b/>
        <sz val="10"/>
        <rFont val="Arial"/>
        <family val="2"/>
        <charset val="204"/>
      </rPr>
      <t>м.пог</t>
    </r>
    <r>
      <rPr>
        <b/>
        <sz val="8"/>
        <rFont val="Arial"/>
        <family val="2"/>
        <charset val="204"/>
      </rPr>
      <t xml:space="preserve">.) </t>
    </r>
  </si>
  <si>
    <t>3,5mm</t>
  </si>
  <si>
    <t>Kin BIO/Golden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</si>
</sst>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;[Red]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0.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8"/>
      <color indexed="16"/>
      <name val="Arial"/>
      <family val="2"/>
      <charset val="204"/>
    </font>
    <font>
      <b/>
      <sz val="14"/>
      <color indexed="16"/>
      <name val="Arial"/>
      <family val="2"/>
      <charset val="204"/>
    </font>
    <font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24"/>
      <color indexed="16"/>
      <name val="Arial"/>
      <family val="2"/>
      <charset val="204"/>
    </font>
    <font>
      <b/>
      <i/>
      <sz val="12"/>
      <color indexed="16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b/>
      <sz val="12"/>
      <color indexed="16"/>
      <name val="Arial"/>
      <family val="2"/>
      <charset val="204"/>
    </font>
    <font>
      <b/>
      <i/>
      <sz val="14"/>
      <color theme="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Courier"/>
      <family val="3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b/>
      <i/>
      <u/>
      <sz val="9"/>
      <color indexed="16"/>
      <name val="Arial"/>
      <family val="2"/>
      <charset val="204"/>
    </font>
    <font>
      <b/>
      <i/>
      <sz val="16"/>
      <color indexed="16"/>
      <name val="Arial"/>
      <family val="2"/>
      <charset val="204"/>
    </font>
    <font>
      <b/>
      <sz val="14"/>
      <color theme="3"/>
      <name val="Calibri"/>
      <family val="2"/>
      <charset val="204"/>
      <scheme val="minor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theme="6" tint="-0.49998474074526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auto="1"/>
      </right>
      <top/>
      <bottom style="thick">
        <color theme="6" tint="-0.499984740745262"/>
      </bottom>
      <diagonal/>
    </border>
    <border>
      <left/>
      <right/>
      <top style="thick">
        <color theme="6" tint="-0.499984740745262"/>
      </top>
      <bottom/>
      <diagonal/>
    </border>
    <border>
      <left/>
      <right style="medium">
        <color indexed="64"/>
      </right>
      <top style="thick">
        <color theme="6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4" tint="0.39994506668294322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theme="4" tint="0.39994506668294322"/>
      </left>
      <right/>
      <top/>
      <bottom style="thick">
        <color theme="4" tint="0.39991454817346722"/>
      </bottom>
      <diagonal/>
    </border>
    <border>
      <left/>
      <right/>
      <top/>
      <bottom style="thick">
        <color theme="4" tint="0.39991454817346722"/>
      </bottom>
      <diagonal/>
    </border>
    <border>
      <left/>
      <right style="thick">
        <color theme="0"/>
      </right>
      <top/>
      <bottom style="thick">
        <color theme="4" tint="0.39991454817346722"/>
      </bottom>
      <diagonal/>
    </border>
    <border>
      <left style="thick">
        <color theme="0"/>
      </left>
      <right/>
      <top/>
      <bottom style="thick">
        <color theme="4" tint="0.39991454817346722"/>
      </bottom>
      <diagonal/>
    </border>
    <border>
      <left style="thick">
        <color theme="4" tint="0.39994506668294322"/>
      </left>
      <right/>
      <top style="thick">
        <color theme="4" tint="0.39991454817346722"/>
      </top>
      <bottom style="thin">
        <color theme="4" tint="0.39991454817346722"/>
      </bottom>
      <diagonal/>
    </border>
    <border>
      <left/>
      <right/>
      <top style="thick">
        <color theme="4" tint="0.39991454817346722"/>
      </top>
      <bottom style="thin">
        <color theme="4" tint="0.39991454817346722"/>
      </bottom>
      <diagonal/>
    </border>
    <border>
      <left/>
      <right style="thick">
        <color theme="4" tint="0.39994506668294322"/>
      </right>
      <top style="thick">
        <color theme="4" tint="0.39991454817346722"/>
      </top>
      <bottom style="thin">
        <color theme="4" tint="0.39991454817346722"/>
      </bottom>
      <diagonal/>
    </border>
    <border>
      <left style="thick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ck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ck">
        <color theme="4" tint="0.39994506668294322"/>
      </left>
      <right/>
      <top style="thin">
        <color theme="4" tint="0.39991454817346722"/>
      </top>
      <bottom style="thick">
        <color theme="4" tint="0.39991454817346722"/>
      </bottom>
      <diagonal/>
    </border>
    <border>
      <left/>
      <right/>
      <top style="thin">
        <color theme="4" tint="0.39991454817346722"/>
      </top>
      <bottom style="thick">
        <color theme="4" tint="0.39991454817346722"/>
      </bottom>
      <diagonal/>
    </border>
    <border>
      <left/>
      <right style="thick">
        <color theme="4" tint="0.39994506668294322"/>
      </right>
      <top style="thin">
        <color theme="4" tint="0.39991454817346722"/>
      </top>
      <bottom style="thick">
        <color theme="4" tint="0.399914548173467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4" tint="0.39994506668294322"/>
      </left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4" tint="0.39991454817346722"/>
      </bottom>
      <diagonal/>
    </border>
    <border>
      <left/>
      <right style="thin">
        <color indexed="64"/>
      </right>
      <top style="thick">
        <color theme="4" tint="0.399914548173467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 tint="0.39991454817346722"/>
      </top>
      <bottom style="thin">
        <color indexed="64"/>
      </bottom>
      <diagonal/>
    </border>
    <border>
      <left style="thick">
        <color theme="4" tint="0.39994506668294322"/>
      </left>
      <right/>
      <top/>
      <bottom/>
      <diagonal/>
    </border>
    <border>
      <left style="thin">
        <color indexed="64"/>
      </left>
      <right/>
      <top style="thick">
        <color theme="4" tint="0.399914548173467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168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1" fillId="0" borderId="0"/>
    <xf numFmtId="0" fontId="2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" fillId="0" borderId="0"/>
    <xf numFmtId="0" fontId="3" fillId="0" borderId="0"/>
    <xf numFmtId="0" fontId="34" fillId="0" borderId="0"/>
  </cellStyleXfs>
  <cellXfs count="391">
    <xf numFmtId="0" fontId="0" fillId="0" borderId="0" xfId="0"/>
    <xf numFmtId="0" fontId="12" fillId="0" borderId="8" xfId="2" applyFont="1" applyBorder="1" applyAlignment="1" applyProtection="1">
      <alignment horizontal="right"/>
    </xf>
    <xf numFmtId="0" fontId="0" fillId="0" borderId="73" xfId="0" applyBorder="1"/>
    <xf numFmtId="0" fontId="0" fillId="0" borderId="74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6" xfId="0" applyBorder="1"/>
    <xf numFmtId="0" fontId="0" fillId="0" borderId="77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79" xfId="0" applyBorder="1"/>
    <xf numFmtId="164" fontId="0" fillId="0" borderId="81" xfId="0" applyNumberFormat="1" applyBorder="1"/>
    <xf numFmtId="0" fontId="3" fillId="0" borderId="1" xfId="29" applyNumberFormat="1" applyFont="1" applyFill="1" applyBorder="1" applyAlignment="1" applyProtection="1">
      <alignment vertical="top"/>
    </xf>
    <xf numFmtId="0" fontId="3" fillId="0" borderId="2" xfId="29" applyNumberFormat="1" applyFont="1" applyFill="1" applyBorder="1" applyAlignment="1" applyProtection="1">
      <alignment vertical="top"/>
    </xf>
    <xf numFmtId="0" fontId="3" fillId="0" borderId="3" xfId="29" applyNumberFormat="1" applyFont="1" applyFill="1" applyBorder="1" applyAlignment="1" applyProtection="1">
      <alignment vertical="top"/>
    </xf>
    <xf numFmtId="0" fontId="3" fillId="0" borderId="0" xfId="29" applyNumberFormat="1" applyFont="1" applyFill="1" applyBorder="1" applyAlignment="1" applyProtection="1">
      <alignment vertical="top"/>
    </xf>
    <xf numFmtId="0" fontId="3" fillId="2" borderId="4" xfId="29" applyNumberFormat="1" applyFont="1" applyFill="1" applyBorder="1" applyAlignment="1" applyProtection="1">
      <alignment vertical="top"/>
    </xf>
    <xf numFmtId="0" fontId="5" fillId="2" borderId="0" xfId="29" applyNumberFormat="1" applyFont="1" applyFill="1" applyBorder="1" applyAlignment="1" applyProtection="1">
      <alignment vertical="top"/>
    </xf>
    <xf numFmtId="0" fontId="3" fillId="2" borderId="0" xfId="29" applyNumberFormat="1" applyFont="1" applyFill="1" applyBorder="1" applyAlignment="1" applyProtection="1">
      <alignment vertical="top"/>
    </xf>
    <xf numFmtId="0" fontId="6" fillId="2" borderId="0" xfId="29" applyNumberFormat="1" applyFont="1" applyFill="1" applyBorder="1" applyAlignment="1" applyProtection="1">
      <alignment vertical="top"/>
    </xf>
    <xf numFmtId="0" fontId="6" fillId="2" borderId="0" xfId="29" applyNumberFormat="1" applyFont="1" applyFill="1" applyBorder="1" applyAlignment="1" applyProtection="1">
      <alignment horizontal="right"/>
    </xf>
    <xf numFmtId="0" fontId="6" fillId="2" borderId="0" xfId="29" applyNumberFormat="1" applyFont="1" applyFill="1" applyBorder="1" applyAlignment="1" applyProtection="1"/>
    <xf numFmtId="0" fontId="7" fillId="2" borderId="0" xfId="29" applyNumberFormat="1" applyFont="1" applyFill="1" applyBorder="1" applyAlignment="1" applyProtection="1">
      <alignment vertical="top"/>
    </xf>
    <xf numFmtId="0" fontId="8" fillId="0" borderId="0" xfId="29" applyFont="1" applyAlignment="1">
      <alignment horizontal="right"/>
    </xf>
    <xf numFmtId="0" fontId="3" fillId="2" borderId="5" xfId="29" applyNumberFormat="1" applyFont="1" applyFill="1" applyBorder="1" applyAlignment="1" applyProtection="1">
      <alignment vertical="top"/>
    </xf>
    <xf numFmtId="0" fontId="3" fillId="2" borderId="6" xfId="29" applyNumberFormat="1" applyFont="1" applyFill="1" applyBorder="1" applyAlignment="1" applyProtection="1">
      <alignment vertical="top"/>
    </xf>
    <xf numFmtId="0" fontId="9" fillId="2" borderId="0" xfId="29" applyNumberFormat="1" applyFont="1" applyFill="1" applyBorder="1" applyAlignment="1" applyProtection="1">
      <alignment vertical="top"/>
    </xf>
    <xf numFmtId="0" fontId="10" fillId="2" borderId="0" xfId="29" applyNumberFormat="1" applyFont="1" applyFill="1" applyBorder="1" applyAlignment="1" applyProtection="1">
      <alignment vertical="top"/>
    </xf>
    <xf numFmtId="0" fontId="3" fillId="2" borderId="7" xfId="29" applyNumberFormat="1" applyFont="1" applyFill="1" applyBorder="1" applyAlignment="1" applyProtection="1">
      <alignment vertical="top"/>
    </xf>
    <xf numFmtId="0" fontId="31" fillId="2" borderId="8" xfId="29" applyNumberFormat="1" applyFont="1" applyFill="1" applyBorder="1" applyAlignment="1" applyProtection="1">
      <alignment vertical="top"/>
    </xf>
    <xf numFmtId="0" fontId="32" fillId="2" borderId="8" xfId="29" applyNumberFormat="1" applyFont="1" applyFill="1" applyBorder="1" applyAlignment="1" applyProtection="1">
      <alignment vertical="top"/>
    </xf>
    <xf numFmtId="0" fontId="5" fillId="2" borderId="8" xfId="29" applyNumberFormat="1" applyFont="1" applyFill="1" applyBorder="1" applyAlignment="1" applyProtection="1">
      <alignment vertical="top"/>
    </xf>
    <xf numFmtId="0" fontId="10" fillId="2" borderId="8" xfId="29" applyNumberFormat="1" applyFont="1" applyFill="1" applyBorder="1" applyAlignment="1" applyProtection="1">
      <alignment horizontal="center" vertical="top"/>
    </xf>
    <xf numFmtId="0" fontId="3" fillId="2" borderId="8" xfId="29" applyNumberFormat="1" applyFont="1" applyFill="1" applyBorder="1" applyAlignment="1" applyProtection="1">
      <alignment vertical="top"/>
    </xf>
    <xf numFmtId="0" fontId="6" fillId="2" borderId="8" xfId="29" applyNumberFormat="1" applyFont="1" applyFill="1" applyBorder="1" applyAlignment="1" applyProtection="1">
      <alignment vertical="top"/>
    </xf>
    <xf numFmtId="0" fontId="7" fillId="2" borderId="8" xfId="29" applyNumberFormat="1" applyFont="1" applyFill="1" applyBorder="1" applyAlignment="1" applyProtection="1">
      <alignment vertical="top"/>
    </xf>
    <xf numFmtId="0" fontId="3" fillId="2" borderId="9" xfId="29" applyNumberFormat="1" applyFont="1" applyFill="1" applyBorder="1" applyAlignment="1" applyProtection="1">
      <alignment vertical="top"/>
    </xf>
    <xf numFmtId="0" fontId="5" fillId="2" borderId="10" xfId="29" applyNumberFormat="1" applyFont="1" applyFill="1" applyBorder="1" applyAlignment="1" applyProtection="1">
      <alignment vertical="top"/>
    </xf>
    <xf numFmtId="0" fontId="10" fillId="2" borderId="10" xfId="29" applyNumberFormat="1" applyFont="1" applyFill="1" applyBorder="1" applyAlignment="1" applyProtection="1">
      <alignment vertical="top"/>
    </xf>
    <xf numFmtId="0" fontId="3" fillId="2" borderId="10" xfId="29" applyNumberFormat="1" applyFont="1" applyFill="1" applyBorder="1" applyAlignment="1" applyProtection="1">
      <alignment vertical="top"/>
    </xf>
    <xf numFmtId="0" fontId="6" fillId="2" borderId="10" xfId="29" applyNumberFormat="1" applyFont="1" applyFill="1" applyBorder="1" applyAlignment="1" applyProtection="1">
      <alignment vertical="top"/>
    </xf>
    <xf numFmtId="0" fontId="7" fillId="2" borderId="10" xfId="29" applyNumberFormat="1" applyFont="1" applyFill="1" applyBorder="1" applyAlignment="1" applyProtection="1">
      <alignment vertical="top"/>
    </xf>
    <xf numFmtId="0" fontId="13" fillId="2" borderId="10" xfId="29" applyNumberFormat="1" applyFont="1" applyFill="1" applyBorder="1" applyAlignment="1" applyProtection="1">
      <alignment horizontal="right" vertical="top"/>
    </xf>
    <xf numFmtId="0" fontId="3" fillId="2" borderId="11" xfId="29" applyNumberFormat="1" applyFont="1" applyFill="1" applyBorder="1" applyAlignment="1" applyProtection="1">
      <alignment vertical="top"/>
    </xf>
    <xf numFmtId="0" fontId="15" fillId="2" borderId="6" xfId="29" applyNumberFormat="1" applyFont="1" applyFill="1" applyBorder="1" applyAlignment="1" applyProtection="1">
      <alignment vertical="top"/>
    </xf>
    <xf numFmtId="0" fontId="16" fillId="2" borderId="2" xfId="29" applyNumberFormat="1" applyFont="1" applyFill="1" applyBorder="1" applyAlignment="1" applyProtection="1">
      <alignment horizontal="center" vertical="top" wrapText="1"/>
    </xf>
    <xf numFmtId="0" fontId="21" fillId="2" borderId="7" xfId="29" applyNumberFormat="1" applyFont="1" applyFill="1" applyBorder="1" applyAlignment="1" applyProtection="1">
      <alignment vertical="top"/>
    </xf>
    <xf numFmtId="0" fontId="15" fillId="0" borderId="0" xfId="29" applyNumberFormat="1" applyFont="1" applyFill="1" applyBorder="1" applyAlignment="1" applyProtection="1">
      <alignment vertical="top"/>
    </xf>
    <xf numFmtId="0" fontId="21" fillId="2" borderId="25" xfId="29" applyNumberFormat="1" applyFont="1" applyFill="1" applyBorder="1" applyAlignment="1" applyProtection="1">
      <alignment horizontal="center" vertical="top"/>
    </xf>
    <xf numFmtId="0" fontId="15" fillId="2" borderId="27" xfId="29" applyNumberFormat="1" applyFont="1" applyFill="1" applyBorder="1" applyAlignment="1" applyProtection="1">
      <alignment vertical="top"/>
    </xf>
    <xf numFmtId="0" fontId="21" fillId="2" borderId="15" xfId="29" applyNumberFormat="1" applyFont="1" applyFill="1" applyBorder="1" applyAlignment="1" applyProtection="1">
      <alignment vertical="top"/>
    </xf>
    <xf numFmtId="0" fontId="21" fillId="2" borderId="0" xfId="29" applyNumberFormat="1" applyFont="1" applyFill="1" applyBorder="1" applyAlignment="1" applyProtection="1">
      <alignment vertical="top"/>
    </xf>
    <xf numFmtId="0" fontId="21" fillId="2" borderId="6" xfId="29" applyNumberFormat="1" applyFont="1" applyFill="1" applyBorder="1" applyAlignment="1" applyProtection="1">
      <alignment vertical="top"/>
    </xf>
    <xf numFmtId="1" fontId="21" fillId="2" borderId="25" xfId="29" applyNumberFormat="1" applyFont="1" applyFill="1" applyBorder="1" applyAlignment="1" applyProtection="1">
      <alignment horizontal="center" vertical="top"/>
    </xf>
    <xf numFmtId="9" fontId="21" fillId="2" borderId="25" xfId="29" applyNumberFormat="1" applyFont="1" applyFill="1" applyBorder="1" applyAlignment="1" applyProtection="1">
      <alignment horizontal="center" vertical="top"/>
    </xf>
    <xf numFmtId="0" fontId="21" fillId="0" borderId="0" xfId="29" applyNumberFormat="1" applyFont="1" applyFill="1" applyBorder="1" applyAlignment="1" applyProtection="1">
      <alignment vertical="top"/>
    </xf>
    <xf numFmtId="167" fontId="21" fillId="2" borderId="36" xfId="29" applyNumberFormat="1" applyFont="1" applyFill="1" applyBorder="1" applyAlignment="1" applyProtection="1">
      <alignment horizontal="center" vertical="top"/>
    </xf>
    <xf numFmtId="9" fontId="21" fillId="2" borderId="36" xfId="29" applyNumberFormat="1" applyFont="1" applyFill="1" applyBorder="1" applyAlignment="1" applyProtection="1">
      <alignment horizontal="center" vertical="top"/>
    </xf>
    <xf numFmtId="0" fontId="15" fillId="4" borderId="35" xfId="29" applyNumberFormat="1" applyFont="1" applyFill="1" applyBorder="1" applyAlignment="1" applyProtection="1">
      <alignment horizontal="center" vertical="top"/>
    </xf>
    <xf numFmtId="167" fontId="21" fillId="2" borderId="39" xfId="29" applyNumberFormat="1" applyFont="1" applyFill="1" applyBorder="1" applyAlignment="1" applyProtection="1">
      <alignment horizontal="center" vertical="top"/>
    </xf>
    <xf numFmtId="9" fontId="21" fillId="2" borderId="29" xfId="29" applyNumberFormat="1" applyFont="1" applyFill="1" applyBorder="1" applyAlignment="1" applyProtection="1">
      <alignment horizontal="center" vertical="top"/>
    </xf>
    <xf numFmtId="1" fontId="21" fillId="5" borderId="25" xfId="29" applyNumberFormat="1" applyFont="1" applyFill="1" applyBorder="1" applyAlignment="1" applyProtection="1">
      <alignment horizontal="center" vertical="top"/>
    </xf>
    <xf numFmtId="9" fontId="21" fillId="5" borderId="25" xfId="29" applyNumberFormat="1" applyFont="1" applyFill="1" applyBorder="1" applyAlignment="1" applyProtection="1">
      <alignment horizontal="center" vertical="top"/>
    </xf>
    <xf numFmtId="1" fontId="21" fillId="5" borderId="36" xfId="29" applyNumberFormat="1" applyFont="1" applyFill="1" applyBorder="1" applyAlignment="1" applyProtection="1">
      <alignment horizontal="center" vertical="top"/>
    </xf>
    <xf numFmtId="9" fontId="21" fillId="5" borderId="44" xfId="29" applyNumberFormat="1" applyFont="1" applyFill="1" applyBorder="1" applyAlignment="1" applyProtection="1">
      <alignment horizontal="center" vertical="top"/>
    </xf>
    <xf numFmtId="1" fontId="21" fillId="5" borderId="44" xfId="29" applyNumberFormat="1" applyFont="1" applyFill="1" applyBorder="1" applyAlignment="1" applyProtection="1">
      <alignment horizontal="center" vertical="top"/>
    </xf>
    <xf numFmtId="1" fontId="21" fillId="5" borderId="29" xfId="29" applyNumberFormat="1" applyFont="1" applyFill="1" applyBorder="1" applyAlignment="1" applyProtection="1">
      <alignment horizontal="center" vertical="top"/>
    </xf>
    <xf numFmtId="9" fontId="21" fillId="5" borderId="55" xfId="29" applyNumberFormat="1" applyFont="1" applyFill="1" applyBorder="1" applyAlignment="1" applyProtection="1">
      <alignment horizontal="center" vertical="top"/>
    </xf>
    <xf numFmtId="1" fontId="21" fillId="5" borderId="55" xfId="29" applyNumberFormat="1" applyFont="1" applyFill="1" applyBorder="1" applyAlignment="1" applyProtection="1">
      <alignment horizontal="center" vertical="top"/>
    </xf>
    <xf numFmtId="1" fontId="21" fillId="2" borderId="44" xfId="29" applyNumberFormat="1" applyFont="1" applyFill="1" applyBorder="1" applyAlignment="1" applyProtection="1">
      <alignment horizontal="center" vertical="top"/>
    </xf>
    <xf numFmtId="9" fontId="21" fillId="2" borderId="44" xfId="29" applyNumberFormat="1" applyFont="1" applyFill="1" applyBorder="1" applyAlignment="1" applyProtection="1">
      <alignment horizontal="center" vertical="top"/>
    </xf>
    <xf numFmtId="1" fontId="21" fillId="5" borderId="46" xfId="29" applyNumberFormat="1" applyFont="1" applyFill="1" applyBorder="1" applyAlignment="1" applyProtection="1">
      <alignment horizontal="center" vertical="top"/>
    </xf>
    <xf numFmtId="9" fontId="21" fillId="5" borderId="46" xfId="29" applyNumberFormat="1" applyFont="1" applyFill="1" applyBorder="1" applyAlignment="1" applyProtection="1">
      <alignment horizontal="center" vertical="top"/>
    </xf>
    <xf numFmtId="9" fontId="21" fillId="5" borderId="36" xfId="29" applyNumberFormat="1" applyFont="1" applyFill="1" applyBorder="1" applyAlignment="1" applyProtection="1">
      <alignment horizontal="center" vertical="top"/>
    </xf>
    <xf numFmtId="1" fontId="21" fillId="2" borderId="46" xfId="29" applyNumberFormat="1" applyFont="1" applyFill="1" applyBorder="1" applyAlignment="1" applyProtection="1">
      <alignment horizontal="center" vertical="top"/>
    </xf>
    <xf numFmtId="9" fontId="21" fillId="2" borderId="46" xfId="29" applyNumberFormat="1" applyFont="1" applyFill="1" applyBorder="1" applyAlignment="1" applyProtection="1">
      <alignment horizontal="center" vertical="top"/>
    </xf>
    <xf numFmtId="1" fontId="21" fillId="2" borderId="23" xfId="29" applyNumberFormat="1" applyFont="1" applyFill="1" applyBorder="1" applyAlignment="1" applyProtection="1">
      <alignment horizontal="center" vertical="top"/>
    </xf>
    <xf numFmtId="9" fontId="21" fillId="2" borderId="23" xfId="29" applyNumberFormat="1" applyFont="1" applyFill="1" applyBorder="1" applyAlignment="1" applyProtection="1">
      <alignment horizontal="center" vertical="top"/>
    </xf>
    <xf numFmtId="9" fontId="21" fillId="2" borderId="55" xfId="29" applyNumberFormat="1" applyFont="1" applyFill="1" applyBorder="1" applyAlignment="1" applyProtection="1">
      <alignment horizontal="center" vertical="top"/>
    </xf>
    <xf numFmtId="1" fontId="21" fillId="2" borderId="55" xfId="29" applyNumberFormat="1" applyFont="1" applyFill="1" applyBorder="1" applyAlignment="1" applyProtection="1">
      <alignment horizontal="center" vertical="top"/>
    </xf>
    <xf numFmtId="2" fontId="21" fillId="5" borderId="87" xfId="29" applyNumberFormat="1" applyFont="1" applyFill="1" applyBorder="1" applyAlignment="1" applyProtection="1">
      <alignment horizontal="center" vertical="top"/>
    </xf>
    <xf numFmtId="1" fontId="21" fillId="5" borderId="87" xfId="29" applyNumberFormat="1" applyFont="1" applyFill="1" applyBorder="1" applyAlignment="1" applyProtection="1">
      <alignment horizontal="center" vertical="top"/>
    </xf>
    <xf numFmtId="9" fontId="21" fillId="5" borderId="87" xfId="29" applyNumberFormat="1" applyFont="1" applyFill="1" applyBorder="1" applyAlignment="1" applyProtection="1">
      <alignment horizontal="center" vertical="top"/>
    </xf>
    <xf numFmtId="0" fontId="3" fillId="0" borderId="15" xfId="29" applyNumberFormat="1" applyFont="1" applyFill="1" applyBorder="1" applyAlignment="1" applyProtection="1">
      <alignment vertical="top"/>
    </xf>
    <xf numFmtId="0" fontId="3" fillId="0" borderId="16" xfId="29" applyNumberFormat="1" applyFont="1" applyFill="1" applyBorder="1" applyAlignment="1" applyProtection="1">
      <alignment vertical="top"/>
    </xf>
    <xf numFmtId="9" fontId="21" fillId="5" borderId="29" xfId="29" applyNumberFormat="1" applyFont="1" applyFill="1" applyBorder="1" applyAlignment="1" applyProtection="1">
      <alignment horizontal="center" vertical="top"/>
    </xf>
    <xf numFmtId="0" fontId="3" fillId="0" borderId="25" xfId="29" applyNumberFormat="1" applyFont="1" applyFill="1" applyBorder="1" applyAlignment="1" applyProtection="1">
      <alignment vertical="top"/>
    </xf>
    <xf numFmtId="0" fontId="3" fillId="0" borderId="26" xfId="29" applyNumberFormat="1" applyFont="1" applyFill="1" applyBorder="1" applyAlignment="1" applyProtection="1">
      <alignment vertical="top"/>
    </xf>
    <xf numFmtId="0" fontId="3" fillId="0" borderId="39" xfId="29" applyNumberFormat="1" applyFont="1" applyFill="1" applyBorder="1" applyAlignment="1" applyProtection="1">
      <alignment vertical="top"/>
    </xf>
    <xf numFmtId="0" fontId="3" fillId="0" borderId="59" xfId="29" applyNumberFormat="1" applyFont="1" applyFill="1" applyBorder="1" applyAlignment="1" applyProtection="1">
      <alignment vertical="top"/>
    </xf>
    <xf numFmtId="0" fontId="3" fillId="0" borderId="29" xfId="29" applyNumberFormat="1" applyFont="1" applyFill="1" applyBorder="1" applyAlignment="1" applyProtection="1">
      <alignment vertical="top"/>
    </xf>
    <xf numFmtId="0" fontId="3" fillId="0" borderId="30" xfId="29" applyNumberFormat="1" applyFont="1" applyFill="1" applyBorder="1" applyAlignment="1" applyProtection="1">
      <alignment vertical="top"/>
    </xf>
    <xf numFmtId="0" fontId="0" fillId="0" borderId="88" xfId="0" applyBorder="1" applyAlignment="1">
      <alignment horizontal="center"/>
    </xf>
    <xf numFmtId="0" fontId="0" fillId="0" borderId="0" xfId="0" applyBorder="1" applyAlignment="1">
      <alignment horizontal="center"/>
    </xf>
    <xf numFmtId="2" fontId="21" fillId="5" borderId="0" xfId="29" applyNumberFormat="1" applyFont="1" applyFill="1" applyBorder="1" applyAlignment="1" applyProtection="1">
      <alignment horizontal="center" vertical="top"/>
    </xf>
    <xf numFmtId="9" fontId="21" fillId="5" borderId="0" xfId="29" applyNumberFormat="1" applyFont="1" applyFill="1" applyBorder="1" applyAlignment="1" applyProtection="1">
      <alignment horizontal="center" vertical="top"/>
    </xf>
    <xf numFmtId="1" fontId="21" fillId="5" borderId="0" xfId="29" applyNumberFormat="1" applyFont="1" applyFill="1" applyBorder="1" applyAlignment="1" applyProtection="1">
      <alignment horizontal="center" vertical="top"/>
    </xf>
    <xf numFmtId="0" fontId="15" fillId="5" borderId="0" xfId="29" applyNumberFormat="1" applyFont="1" applyFill="1" applyBorder="1" applyAlignment="1" applyProtection="1">
      <alignment horizontal="center" vertical="top"/>
    </xf>
    <xf numFmtId="1" fontId="15" fillId="5" borderId="0" xfId="29" applyNumberFormat="1" applyFont="1" applyFill="1" applyBorder="1" applyAlignment="1" applyProtection="1">
      <alignment horizontal="center" vertical="top"/>
    </xf>
    <xf numFmtId="0" fontId="3" fillId="0" borderId="74" xfId="29" applyNumberFormat="1" applyFont="1" applyFill="1" applyBorder="1" applyAlignment="1" applyProtection="1">
      <alignment vertical="top"/>
    </xf>
    <xf numFmtId="0" fontId="3" fillId="0" borderId="77" xfId="29" applyNumberFormat="1" applyFont="1" applyFill="1" applyBorder="1" applyAlignment="1" applyProtection="1">
      <alignment vertical="top"/>
    </xf>
    <xf numFmtId="0" fontId="3" fillId="0" borderId="80" xfId="29" applyNumberFormat="1" applyFont="1" applyFill="1" applyBorder="1" applyAlignment="1" applyProtection="1">
      <alignment vertical="top"/>
    </xf>
    <xf numFmtId="1" fontId="21" fillId="5" borderId="39" xfId="29" applyNumberFormat="1" applyFont="1" applyFill="1" applyBorder="1" applyAlignment="1" applyProtection="1">
      <alignment horizontal="center" vertical="top"/>
    </xf>
    <xf numFmtId="2" fontId="21" fillId="5" borderId="55" xfId="29" applyNumberFormat="1" applyFont="1" applyFill="1" applyBorder="1" applyAlignment="1" applyProtection="1">
      <alignment horizontal="center" vertical="top"/>
    </xf>
    <xf numFmtId="167" fontId="21" fillId="5" borderId="36" xfId="29" applyNumberFormat="1" applyFont="1" applyFill="1" applyBorder="1" applyAlignment="1" applyProtection="1">
      <alignment horizontal="center" vertical="top"/>
    </xf>
    <xf numFmtId="0" fontId="15" fillId="2" borderId="23" xfId="29" applyNumberFormat="1" applyFont="1" applyFill="1" applyBorder="1" applyAlignment="1" applyProtection="1">
      <alignment horizontal="center" vertical="top"/>
    </xf>
    <xf numFmtId="164" fontId="0" fillId="0" borderId="78" xfId="0" applyNumberFormat="1" applyBorder="1" applyAlignment="1">
      <alignment horizontal="right"/>
    </xf>
    <xf numFmtId="2" fontId="21" fillId="2" borderId="25" xfId="29" applyNumberFormat="1" applyFont="1" applyFill="1" applyBorder="1" applyAlignment="1" applyProtection="1">
      <alignment horizontal="center" vertical="top"/>
    </xf>
    <xf numFmtId="0" fontId="20" fillId="2" borderId="25" xfId="29" applyNumberFormat="1" applyFont="1" applyFill="1" applyBorder="1" applyAlignment="1" applyProtection="1">
      <alignment horizontal="center" vertical="top" wrapText="1"/>
    </xf>
    <xf numFmtId="2" fontId="21" fillId="2" borderId="29" xfId="29" applyNumberFormat="1" applyFont="1" applyFill="1" applyBorder="1" applyAlignment="1" applyProtection="1">
      <alignment horizontal="center" vertical="top"/>
    </xf>
    <xf numFmtId="0" fontId="20" fillId="2" borderId="29" xfId="29" applyNumberFormat="1" applyFont="1" applyFill="1" applyBorder="1" applyAlignment="1" applyProtection="1">
      <alignment horizontal="center" vertical="top" wrapText="1"/>
    </xf>
    <xf numFmtId="0" fontId="15" fillId="2" borderId="0" xfId="29" applyNumberFormat="1" applyFont="1" applyFill="1" applyBorder="1" applyAlignment="1" applyProtection="1">
      <alignment horizontal="center" vertical="center"/>
    </xf>
    <xf numFmtId="2" fontId="21" fillId="2" borderId="34" xfId="29" applyNumberFormat="1" applyFont="1" applyFill="1" applyBorder="1" applyAlignment="1" applyProtection="1">
      <alignment horizontal="center" vertical="top"/>
    </xf>
    <xf numFmtId="0" fontId="15" fillId="2" borderId="36" xfId="29" applyNumberFormat="1" applyFont="1" applyFill="1" applyBorder="1" applyAlignment="1" applyProtection="1">
      <alignment horizontal="center" vertical="top"/>
    </xf>
    <xf numFmtId="2" fontId="21" fillId="2" borderId="36" xfId="29" applyNumberFormat="1" applyFont="1" applyFill="1" applyBorder="1" applyAlignment="1" applyProtection="1">
      <alignment horizontal="center" vertical="top"/>
    </xf>
    <xf numFmtId="1" fontId="21" fillId="2" borderId="36" xfId="29" applyNumberFormat="1" applyFont="1" applyFill="1" applyBorder="1" applyAlignment="1" applyProtection="1">
      <alignment horizontal="center" vertical="top"/>
    </xf>
    <xf numFmtId="0" fontId="15" fillId="2" borderId="25" xfId="29" applyNumberFormat="1" applyFont="1" applyFill="1" applyBorder="1" applyAlignment="1" applyProtection="1">
      <alignment horizontal="center" vertical="top"/>
    </xf>
    <xf numFmtId="0" fontId="15" fillId="2" borderId="35" xfId="29" applyNumberFormat="1" applyFont="1" applyFill="1" applyBorder="1" applyAlignment="1" applyProtection="1">
      <alignment horizontal="center" vertical="top"/>
    </xf>
    <xf numFmtId="2" fontId="21" fillId="2" borderId="33" xfId="29" applyNumberFormat="1" applyFont="1" applyFill="1" applyBorder="1" applyAlignment="1" applyProtection="1">
      <alignment horizontal="center" vertical="top"/>
    </xf>
    <xf numFmtId="0" fontId="21" fillId="2" borderId="29" xfId="29" applyNumberFormat="1" applyFont="1" applyFill="1" applyBorder="1" applyAlignment="1" applyProtection="1">
      <alignment horizontal="center" vertical="top"/>
    </xf>
    <xf numFmtId="0" fontId="15" fillId="2" borderId="29" xfId="29" applyNumberFormat="1" applyFont="1" applyFill="1" applyBorder="1" applyAlignment="1" applyProtection="1">
      <alignment horizontal="center" vertical="top"/>
    </xf>
    <xf numFmtId="1" fontId="21" fillId="2" borderId="29" xfId="29" applyNumberFormat="1" applyFont="1" applyFill="1" applyBorder="1" applyAlignment="1" applyProtection="1">
      <alignment horizontal="center" vertical="top"/>
    </xf>
    <xf numFmtId="0" fontId="15" fillId="5" borderId="25" xfId="29" applyNumberFormat="1" applyFont="1" applyFill="1" applyBorder="1" applyAlignment="1" applyProtection="1">
      <alignment horizontal="center" vertical="top"/>
    </xf>
    <xf numFmtId="2" fontId="21" fillId="5" borderId="25" xfId="29" applyNumberFormat="1" applyFont="1" applyFill="1" applyBorder="1" applyAlignment="1" applyProtection="1">
      <alignment horizontal="center" vertical="top"/>
    </xf>
    <xf numFmtId="0" fontId="15" fillId="5" borderId="36" xfId="29" applyNumberFormat="1" applyFont="1" applyFill="1" applyBorder="1" applyAlignment="1" applyProtection="1">
      <alignment horizontal="center" vertical="top"/>
    </xf>
    <xf numFmtId="2" fontId="21" fillId="5" borderId="36" xfId="29" applyNumberFormat="1" applyFont="1" applyFill="1" applyBorder="1" applyAlignment="1" applyProtection="1">
      <alignment horizontal="center" vertical="top"/>
    </xf>
    <xf numFmtId="0" fontId="15" fillId="5" borderId="29" xfId="29" applyNumberFormat="1" applyFont="1" applyFill="1" applyBorder="1" applyAlignment="1" applyProtection="1">
      <alignment horizontal="center" vertical="top"/>
    </xf>
    <xf numFmtId="2" fontId="21" fillId="5" borderId="29" xfId="29" applyNumberFormat="1" applyFont="1" applyFill="1" applyBorder="1" applyAlignment="1" applyProtection="1">
      <alignment horizontal="center" vertical="top"/>
    </xf>
    <xf numFmtId="0" fontId="21" fillId="5" borderId="0" xfId="29" applyNumberFormat="1" applyFont="1" applyFill="1" applyBorder="1" applyAlignment="1" applyProtection="1">
      <alignment horizontal="left" vertical="top"/>
    </xf>
    <xf numFmtId="0" fontId="15" fillId="5" borderId="46" xfId="29" applyNumberFormat="1" applyFont="1" applyFill="1" applyBorder="1" applyAlignment="1" applyProtection="1">
      <alignment horizontal="center" vertical="top"/>
    </xf>
    <xf numFmtId="2" fontId="21" fillId="5" borderId="46" xfId="29" applyNumberFormat="1" applyFont="1" applyFill="1" applyBorder="1" applyAlignment="1" applyProtection="1">
      <alignment horizontal="center" vertical="top"/>
    </xf>
    <xf numFmtId="0" fontId="15" fillId="2" borderId="46" xfId="29" applyNumberFormat="1" applyFont="1" applyFill="1" applyBorder="1" applyAlignment="1" applyProtection="1">
      <alignment horizontal="center" vertical="top"/>
    </xf>
    <xf numFmtId="2" fontId="21" fillId="2" borderId="46" xfId="29" applyNumberFormat="1" applyFont="1" applyFill="1" applyBorder="1" applyAlignment="1" applyProtection="1">
      <alignment horizontal="center" vertical="top"/>
    </xf>
    <xf numFmtId="2" fontId="21" fillId="2" borderId="23" xfId="29" applyNumberFormat="1" applyFont="1" applyFill="1" applyBorder="1" applyAlignment="1" applyProtection="1">
      <alignment horizontal="center" vertical="top"/>
    </xf>
    <xf numFmtId="0" fontId="15" fillId="2" borderId="55" xfId="29" applyNumberFormat="1" applyFont="1" applyFill="1" applyBorder="1" applyAlignment="1" applyProtection="1">
      <alignment horizontal="center" vertical="top"/>
    </xf>
    <xf numFmtId="0" fontId="21" fillId="2" borderId="55" xfId="29" applyNumberFormat="1" applyFont="1" applyFill="1" applyBorder="1" applyAlignment="1" applyProtection="1">
      <alignment horizontal="center" vertical="top"/>
    </xf>
    <xf numFmtId="2" fontId="21" fillId="2" borderId="55" xfId="29" applyNumberFormat="1" applyFont="1" applyFill="1" applyBorder="1" applyAlignment="1" applyProtection="1">
      <alignment horizontal="center" vertical="top"/>
    </xf>
    <xf numFmtId="0" fontId="15" fillId="5" borderId="39" xfId="29" applyNumberFormat="1" applyFont="1" applyFill="1" applyBorder="1" applyAlignment="1" applyProtection="1">
      <alignment horizontal="center" vertical="top"/>
    </xf>
    <xf numFmtId="2" fontId="21" fillId="5" borderId="39" xfId="29" applyNumberFormat="1" applyFont="1" applyFill="1" applyBorder="1" applyAlignment="1" applyProtection="1">
      <alignment horizontal="center" vertical="top"/>
    </xf>
    <xf numFmtId="0" fontId="21" fillId="5" borderId="45" xfId="29" applyNumberFormat="1" applyFont="1" applyFill="1" applyBorder="1" applyAlignment="1" applyProtection="1">
      <alignment horizontal="left" vertical="top"/>
    </xf>
    <xf numFmtId="0" fontId="21" fillId="5" borderId="36" xfId="29" applyNumberFormat="1" applyFont="1" applyFill="1" applyBorder="1" applyAlignment="1" applyProtection="1">
      <alignment horizontal="left" vertical="top"/>
    </xf>
    <xf numFmtId="2" fontId="21" fillId="5" borderId="35" xfId="29" applyNumberFormat="1" applyFont="1" applyFill="1" applyBorder="1" applyAlignment="1" applyProtection="1">
      <alignment horizontal="center" vertical="top"/>
    </xf>
    <xf numFmtId="2" fontId="21" fillId="5" borderId="34" xfId="29" applyNumberFormat="1" applyFont="1" applyFill="1" applyBorder="1" applyAlignment="1" applyProtection="1">
      <alignment horizontal="center" vertical="top"/>
    </xf>
    <xf numFmtId="0" fontId="15" fillId="5" borderId="36" xfId="29" applyNumberFormat="1" applyFont="1" applyFill="1" applyBorder="1" applyAlignment="1" applyProtection="1">
      <alignment horizontal="center" vertical="top"/>
    </xf>
    <xf numFmtId="2" fontId="21" fillId="5" borderId="36" xfId="29" applyNumberFormat="1" applyFont="1" applyFill="1" applyBorder="1" applyAlignment="1" applyProtection="1">
      <alignment horizontal="center" vertical="top"/>
    </xf>
    <xf numFmtId="1" fontId="15" fillId="5" borderId="36" xfId="29" applyNumberFormat="1" applyFont="1" applyFill="1" applyBorder="1" applyAlignment="1" applyProtection="1">
      <alignment horizontal="center" vertical="top"/>
    </xf>
    <xf numFmtId="1" fontId="15" fillId="5" borderId="38" xfId="29" applyNumberFormat="1" applyFont="1" applyFill="1" applyBorder="1" applyAlignment="1" applyProtection="1">
      <alignment horizontal="center" vertical="top"/>
    </xf>
    <xf numFmtId="2" fontId="21" fillId="2" borderId="35" xfId="29" applyNumberFormat="1" applyFont="1" applyFill="1" applyBorder="1" applyAlignment="1" applyProtection="1">
      <alignment horizontal="center" vertical="top"/>
    </xf>
    <xf numFmtId="2" fontId="21" fillId="2" borderId="34" xfId="29" applyNumberFormat="1" applyFont="1" applyFill="1" applyBorder="1" applyAlignment="1" applyProtection="1">
      <alignment horizontal="center" vertical="top"/>
    </xf>
    <xf numFmtId="0" fontId="15" fillId="2" borderId="36" xfId="29" applyNumberFormat="1" applyFont="1" applyFill="1" applyBorder="1" applyAlignment="1" applyProtection="1">
      <alignment horizontal="center" vertical="top"/>
    </xf>
    <xf numFmtId="2" fontId="21" fillId="2" borderId="36" xfId="29" applyNumberFormat="1" applyFont="1" applyFill="1" applyBorder="1" applyAlignment="1" applyProtection="1">
      <alignment horizontal="center" vertical="top"/>
    </xf>
    <xf numFmtId="1" fontId="15" fillId="2" borderId="36" xfId="29" applyNumberFormat="1" applyFont="1" applyFill="1" applyBorder="1" applyAlignment="1" applyProtection="1">
      <alignment horizontal="center" vertical="top"/>
    </xf>
    <xf numFmtId="1" fontId="15" fillId="2" borderId="38" xfId="29" applyNumberFormat="1" applyFont="1" applyFill="1" applyBorder="1" applyAlignment="1" applyProtection="1">
      <alignment horizontal="center" vertical="top"/>
    </xf>
    <xf numFmtId="0" fontId="21" fillId="5" borderId="43" xfId="29" applyNumberFormat="1" applyFont="1" applyFill="1" applyBorder="1" applyAlignment="1" applyProtection="1">
      <alignment horizontal="left" vertical="top"/>
    </xf>
    <xf numFmtId="0" fontId="21" fillId="5" borderId="33" xfId="29" applyNumberFormat="1" applyFont="1" applyFill="1" applyBorder="1" applyAlignment="1" applyProtection="1">
      <alignment horizontal="left" vertical="top"/>
    </xf>
    <xf numFmtId="0" fontId="21" fillId="5" borderId="34" xfId="29" applyNumberFormat="1" applyFont="1" applyFill="1" applyBorder="1" applyAlignment="1" applyProtection="1">
      <alignment horizontal="left" vertical="top"/>
    </xf>
    <xf numFmtId="0" fontId="15" fillId="2" borderId="19" xfId="29" applyNumberFormat="1" applyFont="1" applyFill="1" applyBorder="1" applyAlignment="1" applyProtection="1">
      <alignment horizontal="center" vertical="center"/>
    </xf>
    <xf numFmtId="0" fontId="15" fillId="2" borderId="2" xfId="29" applyNumberFormat="1" applyFont="1" applyFill="1" applyBorder="1" applyAlignment="1" applyProtection="1">
      <alignment horizontal="center" vertical="center"/>
    </xf>
    <xf numFmtId="0" fontId="15" fillId="2" borderId="3" xfId="29" applyNumberFormat="1" applyFont="1" applyFill="1" applyBorder="1" applyAlignment="1" applyProtection="1">
      <alignment horizontal="center" vertical="center"/>
    </xf>
    <xf numFmtId="0" fontId="15" fillId="2" borderId="54" xfId="29" applyNumberFormat="1" applyFont="1" applyFill="1" applyBorder="1" applyAlignment="1" applyProtection="1">
      <alignment horizontal="center" vertical="center"/>
    </xf>
    <xf numFmtId="0" fontId="15" fillId="2" borderId="15" xfId="29" applyNumberFormat="1" applyFont="1" applyFill="1" applyBorder="1" applyAlignment="1" applyProtection="1">
      <alignment horizontal="center" vertical="center"/>
    </xf>
    <xf numFmtId="0" fontId="15" fillId="2" borderId="16" xfId="29" applyNumberFormat="1" applyFont="1" applyFill="1" applyBorder="1" applyAlignment="1" applyProtection="1">
      <alignment horizontal="center" vertical="center"/>
    </xf>
    <xf numFmtId="0" fontId="21" fillId="5" borderId="56" xfId="29" applyNumberFormat="1" applyFont="1" applyFill="1" applyBorder="1" applyAlignment="1" applyProtection="1">
      <alignment horizontal="left" vertical="top"/>
    </xf>
    <xf numFmtId="0" fontId="21" fillId="5" borderId="57" xfId="29" applyNumberFormat="1" applyFont="1" applyFill="1" applyBorder="1" applyAlignment="1" applyProtection="1">
      <alignment horizontal="left" vertical="top"/>
    </xf>
    <xf numFmtId="0" fontId="21" fillId="5" borderId="58" xfId="29" applyNumberFormat="1" applyFont="1" applyFill="1" applyBorder="1" applyAlignment="1" applyProtection="1">
      <alignment horizontal="left" vertical="top"/>
    </xf>
    <xf numFmtId="0" fontId="15" fillId="5" borderId="39" xfId="29" applyNumberFormat="1" applyFont="1" applyFill="1" applyBorder="1" applyAlignment="1" applyProtection="1">
      <alignment horizontal="center" vertical="top"/>
    </xf>
    <xf numFmtId="0" fontId="18" fillId="2" borderId="17" xfId="29" applyNumberFormat="1" applyFont="1" applyFill="1" applyBorder="1" applyAlignment="1" applyProtection="1">
      <alignment horizontal="center" vertical="top"/>
    </xf>
    <xf numFmtId="0" fontId="18" fillId="2" borderId="18" xfId="29" applyNumberFormat="1" applyFont="1" applyFill="1" applyBorder="1" applyAlignment="1" applyProtection="1">
      <alignment horizontal="center" vertical="top"/>
    </xf>
    <xf numFmtId="0" fontId="18" fillId="2" borderId="31" xfId="29" applyNumberFormat="1" applyFont="1" applyFill="1" applyBorder="1" applyAlignment="1" applyProtection="1">
      <alignment horizontal="center" vertical="top"/>
    </xf>
    <xf numFmtId="0" fontId="15" fillId="2" borderId="6" xfId="29" applyNumberFormat="1" applyFont="1" applyFill="1" applyBorder="1" applyAlignment="1" applyProtection="1">
      <alignment horizontal="center" vertical="center"/>
    </xf>
    <xf numFmtId="0" fontId="15" fillId="2" borderId="41" xfId="29" applyNumberFormat="1" applyFont="1" applyFill="1" applyBorder="1" applyAlignment="1" applyProtection="1">
      <alignment horizontal="center" vertical="center"/>
    </xf>
    <xf numFmtId="0" fontId="15" fillId="2" borderId="14" xfId="29" applyNumberFormat="1" applyFont="1" applyFill="1" applyBorder="1" applyAlignment="1" applyProtection="1">
      <alignment horizontal="center" vertical="center"/>
    </xf>
    <xf numFmtId="0" fontId="15" fillId="2" borderId="53" xfId="29" applyNumberFormat="1" applyFont="1" applyFill="1" applyBorder="1" applyAlignment="1" applyProtection="1">
      <alignment horizontal="center" vertical="center"/>
    </xf>
    <xf numFmtId="0" fontId="15" fillId="2" borderId="42" xfId="29" applyNumberFormat="1" applyFont="1" applyFill="1" applyBorder="1" applyAlignment="1" applyProtection="1">
      <alignment horizontal="center" vertical="center"/>
    </xf>
    <xf numFmtId="0" fontId="15" fillId="2" borderId="0" xfId="29" applyNumberFormat="1" applyFont="1" applyFill="1" applyBorder="1" applyAlignment="1" applyProtection="1">
      <alignment horizontal="center" vertical="center"/>
    </xf>
    <xf numFmtId="0" fontId="21" fillId="2" borderId="6" xfId="29" applyNumberFormat="1" applyFont="1" applyFill="1" applyBorder="1" applyAlignment="1" applyProtection="1">
      <alignment horizontal="left" vertical="top"/>
    </xf>
    <xf numFmtId="0" fontId="21" fillId="2" borderId="0" xfId="29" applyNumberFormat="1" applyFont="1" applyFill="1" applyBorder="1" applyAlignment="1" applyProtection="1">
      <alignment horizontal="left" vertical="top"/>
    </xf>
    <xf numFmtId="0" fontId="21" fillId="2" borderId="41" xfId="29" applyNumberFormat="1" applyFont="1" applyFill="1" applyBorder="1" applyAlignment="1" applyProtection="1">
      <alignment horizontal="left" vertical="top"/>
    </xf>
    <xf numFmtId="2" fontId="21" fillId="2" borderId="82" xfId="29" applyNumberFormat="1" applyFont="1" applyFill="1" applyBorder="1" applyAlignment="1" applyProtection="1">
      <alignment horizontal="center" vertical="top"/>
    </xf>
    <xf numFmtId="2" fontId="21" fillId="2" borderId="32" xfId="29" applyNumberFormat="1" applyFont="1" applyFill="1" applyBorder="1" applyAlignment="1" applyProtection="1">
      <alignment horizontal="center" vertical="top"/>
    </xf>
    <xf numFmtId="0" fontId="15" fillId="2" borderId="46" xfId="29" applyNumberFormat="1" applyFont="1" applyFill="1" applyBorder="1" applyAlignment="1" applyProtection="1">
      <alignment horizontal="center" vertical="top"/>
    </xf>
    <xf numFmtId="2" fontId="21" fillId="2" borderId="46" xfId="29" applyNumberFormat="1" applyFont="1" applyFill="1" applyBorder="1" applyAlignment="1" applyProtection="1">
      <alignment horizontal="center" vertical="top"/>
    </xf>
    <xf numFmtId="1" fontId="15" fillId="2" borderId="46" xfId="29" applyNumberFormat="1" applyFont="1" applyFill="1" applyBorder="1" applyAlignment="1" applyProtection="1">
      <alignment horizontal="center" vertical="top"/>
    </xf>
    <xf numFmtId="1" fontId="15" fillId="2" borderId="52" xfId="29" applyNumberFormat="1" applyFont="1" applyFill="1" applyBorder="1" applyAlignment="1" applyProtection="1">
      <alignment horizontal="center" vertical="top"/>
    </xf>
    <xf numFmtId="0" fontId="21" fillId="2" borderId="45" xfId="29" applyNumberFormat="1" applyFont="1" applyFill="1" applyBorder="1" applyAlignment="1" applyProtection="1">
      <alignment horizontal="left" vertical="top"/>
    </xf>
    <xf numFmtId="0" fontId="21" fillId="2" borderId="36" xfId="29" applyNumberFormat="1" applyFont="1" applyFill="1" applyBorder="1" applyAlignment="1" applyProtection="1">
      <alignment horizontal="left" vertical="top"/>
    </xf>
    <xf numFmtId="2" fontId="21" fillId="5" borderId="39" xfId="29" applyNumberFormat="1" applyFont="1" applyFill="1" applyBorder="1" applyAlignment="1" applyProtection="1">
      <alignment horizontal="center" vertical="top"/>
    </xf>
    <xf numFmtId="1" fontId="15" fillId="5" borderId="39" xfId="29" applyNumberFormat="1" applyFont="1" applyFill="1" applyBorder="1" applyAlignment="1" applyProtection="1">
      <alignment horizontal="center" vertical="top"/>
    </xf>
    <xf numFmtId="1" fontId="15" fillId="5" borderId="59" xfId="29" applyNumberFormat="1" applyFont="1" applyFill="1" applyBorder="1" applyAlignment="1" applyProtection="1">
      <alignment horizontal="center" vertical="top"/>
    </xf>
    <xf numFmtId="1" fontId="15" fillId="5" borderId="46" xfId="29" applyNumberFormat="1" applyFont="1" applyFill="1" applyBorder="1" applyAlignment="1" applyProtection="1">
      <alignment horizontal="center" vertical="top"/>
    </xf>
    <xf numFmtId="1" fontId="15" fillId="5" borderId="52" xfId="29" applyNumberFormat="1" applyFont="1" applyFill="1" applyBorder="1" applyAlignment="1" applyProtection="1">
      <alignment horizontal="center" vertical="top"/>
    </xf>
    <xf numFmtId="0" fontId="15" fillId="2" borderId="5" xfId="29" applyNumberFormat="1" applyFont="1" applyFill="1" applyBorder="1" applyAlignment="1" applyProtection="1">
      <alignment horizontal="center" vertical="center"/>
    </xf>
    <xf numFmtId="2" fontId="21" fillId="5" borderId="82" xfId="29" applyNumberFormat="1" applyFont="1" applyFill="1" applyBorder="1" applyAlignment="1" applyProtection="1">
      <alignment horizontal="center" vertical="top"/>
    </xf>
    <xf numFmtId="2" fontId="21" fillId="5" borderId="32" xfId="29" applyNumberFormat="1" applyFont="1" applyFill="1" applyBorder="1" applyAlignment="1" applyProtection="1">
      <alignment horizontal="center" vertical="top"/>
    </xf>
    <xf numFmtId="0" fontId="21" fillId="5" borderId="28" xfId="29" applyNumberFormat="1" applyFont="1" applyFill="1" applyBorder="1" applyAlignment="1" applyProtection="1">
      <alignment horizontal="left" vertical="top"/>
    </xf>
    <xf numFmtId="0" fontId="21" fillId="5" borderId="29" xfId="29" applyNumberFormat="1" applyFont="1" applyFill="1" applyBorder="1" applyAlignment="1" applyProtection="1">
      <alignment horizontal="left" vertical="top"/>
    </xf>
    <xf numFmtId="2" fontId="21" fillId="5" borderId="47" xfId="29" applyNumberFormat="1" applyFont="1" applyFill="1" applyBorder="1" applyAlignment="1" applyProtection="1">
      <alignment horizontal="center" vertical="top"/>
    </xf>
    <xf numFmtId="2" fontId="21" fillId="5" borderId="40" xfId="29" applyNumberFormat="1" applyFont="1" applyFill="1" applyBorder="1" applyAlignment="1" applyProtection="1">
      <alignment horizontal="center" vertical="top"/>
    </xf>
    <xf numFmtId="0" fontId="15" fillId="5" borderId="29" xfId="29" applyNumberFormat="1" applyFont="1" applyFill="1" applyBorder="1" applyAlignment="1" applyProtection="1">
      <alignment horizontal="center" vertical="top"/>
    </xf>
    <xf numFmtId="0" fontId="21" fillId="5" borderId="29" xfId="29" applyNumberFormat="1" applyFont="1" applyFill="1" applyBorder="1" applyAlignment="1" applyProtection="1">
      <alignment horizontal="center" vertical="top"/>
    </xf>
    <xf numFmtId="2" fontId="21" fillId="5" borderId="29" xfId="29" applyNumberFormat="1" applyFont="1" applyFill="1" applyBorder="1" applyAlignment="1" applyProtection="1">
      <alignment horizontal="center" vertical="top"/>
    </xf>
    <xf numFmtId="1" fontId="15" fillId="5" borderId="29" xfId="29" applyNumberFormat="1" applyFont="1" applyFill="1" applyBorder="1" applyAlignment="1" applyProtection="1">
      <alignment horizontal="center" vertical="top"/>
    </xf>
    <xf numFmtId="1" fontId="15" fillId="5" borderId="30" xfId="29" applyNumberFormat="1" applyFont="1" applyFill="1" applyBorder="1" applyAlignment="1" applyProtection="1">
      <alignment horizontal="center" vertical="top"/>
    </xf>
    <xf numFmtId="0" fontId="21" fillId="2" borderId="28" xfId="29" applyNumberFormat="1" applyFont="1" applyFill="1" applyBorder="1" applyAlignment="1" applyProtection="1">
      <alignment horizontal="left" vertical="top"/>
    </xf>
    <xf numFmtId="0" fontId="21" fillId="2" borderId="29" xfId="29" applyNumberFormat="1" applyFont="1" applyFill="1" applyBorder="1" applyAlignment="1" applyProtection="1">
      <alignment horizontal="left" vertical="top"/>
    </xf>
    <xf numFmtId="2" fontId="21" fillId="2" borderId="47" xfId="29" applyNumberFormat="1" applyFont="1" applyFill="1" applyBorder="1" applyAlignment="1" applyProtection="1">
      <alignment horizontal="center" vertical="top"/>
    </xf>
    <xf numFmtId="2" fontId="21" fillId="2" borderId="40" xfId="29" applyNumberFormat="1" applyFont="1" applyFill="1" applyBorder="1" applyAlignment="1" applyProtection="1">
      <alignment horizontal="center" vertical="top"/>
    </xf>
    <xf numFmtId="0" fontId="15" fillId="2" borderId="29" xfId="29" applyNumberFormat="1" applyFont="1" applyFill="1" applyBorder="1" applyAlignment="1" applyProtection="1">
      <alignment horizontal="center" vertical="top"/>
    </xf>
    <xf numFmtId="0" fontId="21" fillId="2" borderId="29" xfId="29" applyNumberFormat="1" applyFont="1" applyFill="1" applyBorder="1" applyAlignment="1" applyProtection="1">
      <alignment horizontal="center" vertical="top"/>
    </xf>
    <xf numFmtId="2" fontId="21" fillId="2" borderId="29" xfId="29" applyNumberFormat="1" applyFont="1" applyFill="1" applyBorder="1" applyAlignment="1" applyProtection="1">
      <alignment horizontal="center" vertical="top"/>
    </xf>
    <xf numFmtId="1" fontId="15" fillId="2" borderId="29" xfId="29" applyNumberFormat="1" applyFont="1" applyFill="1" applyBorder="1" applyAlignment="1" applyProtection="1">
      <alignment horizontal="center" vertical="top"/>
    </xf>
    <xf numFmtId="1" fontId="15" fillId="2" borderId="30" xfId="29" applyNumberFormat="1" applyFont="1" applyFill="1" applyBorder="1" applyAlignment="1" applyProtection="1">
      <alignment horizontal="center" vertical="top"/>
    </xf>
    <xf numFmtId="0" fontId="21" fillId="2" borderId="43" xfId="29" applyNumberFormat="1" applyFont="1" applyFill="1" applyBorder="1" applyAlignment="1" applyProtection="1">
      <alignment horizontal="left" vertical="top"/>
    </xf>
    <xf numFmtId="0" fontId="21" fillId="2" borderId="33" xfId="29" applyNumberFormat="1" applyFont="1" applyFill="1" applyBorder="1" applyAlignment="1" applyProtection="1">
      <alignment horizontal="left" vertical="top"/>
    </xf>
    <xf numFmtId="0" fontId="21" fillId="2" borderId="34" xfId="29" applyNumberFormat="1" applyFont="1" applyFill="1" applyBorder="1" applyAlignment="1" applyProtection="1">
      <alignment horizontal="left" vertical="top"/>
    </xf>
    <xf numFmtId="0" fontId="21" fillId="5" borderId="24" xfId="29" applyNumberFormat="1" applyFont="1" applyFill="1" applyBorder="1" applyAlignment="1" applyProtection="1">
      <alignment horizontal="left" vertical="top"/>
    </xf>
    <xf numFmtId="0" fontId="21" fillId="5" borderId="25" xfId="29" applyNumberFormat="1" applyFont="1" applyFill="1" applyBorder="1" applyAlignment="1" applyProtection="1">
      <alignment horizontal="left" vertical="top"/>
    </xf>
    <xf numFmtId="0" fontId="15" fillId="5" borderId="25" xfId="29" applyNumberFormat="1" applyFont="1" applyFill="1" applyBorder="1" applyAlignment="1" applyProtection="1">
      <alignment horizontal="center" vertical="top"/>
    </xf>
    <xf numFmtId="2" fontId="21" fillId="5" borderId="25" xfId="29" applyNumberFormat="1" applyFont="1" applyFill="1" applyBorder="1" applyAlignment="1" applyProtection="1">
      <alignment horizontal="center" vertical="top"/>
    </xf>
    <xf numFmtId="1" fontId="15" fillId="5" borderId="25" xfId="29" applyNumberFormat="1" applyFont="1" applyFill="1" applyBorder="1" applyAlignment="1" applyProtection="1">
      <alignment horizontal="center" vertical="top"/>
    </xf>
    <xf numFmtId="1" fontId="15" fillId="5" borderId="26" xfId="29" applyNumberFormat="1" applyFont="1" applyFill="1" applyBorder="1" applyAlignment="1" applyProtection="1">
      <alignment horizontal="center" vertical="top"/>
    </xf>
    <xf numFmtId="0" fontId="15" fillId="5" borderId="19" xfId="29" applyNumberFormat="1" applyFont="1" applyFill="1" applyBorder="1" applyAlignment="1" applyProtection="1">
      <alignment horizontal="center" vertical="center"/>
    </xf>
    <xf numFmtId="0" fontId="15" fillId="5" borderId="2" xfId="29" applyNumberFormat="1" applyFont="1" applyFill="1" applyBorder="1" applyAlignment="1" applyProtection="1">
      <alignment horizontal="center" vertical="center"/>
    </xf>
    <xf numFmtId="0" fontId="15" fillId="5" borderId="3" xfId="29" applyNumberFormat="1" applyFont="1" applyFill="1" applyBorder="1" applyAlignment="1" applyProtection="1">
      <alignment horizontal="center" vertical="center"/>
    </xf>
    <xf numFmtId="0" fontId="15" fillId="5" borderId="42" xfId="29" applyNumberFormat="1" applyFont="1" applyFill="1" applyBorder="1" applyAlignment="1" applyProtection="1">
      <alignment horizontal="center" vertical="center"/>
    </xf>
    <xf numFmtId="0" fontId="15" fillId="5" borderId="0" xfId="29" applyNumberFormat="1" applyFont="1" applyFill="1" applyBorder="1" applyAlignment="1" applyProtection="1">
      <alignment horizontal="center" vertical="center"/>
    </xf>
    <xf numFmtId="0" fontId="15" fillId="5" borderId="5" xfId="29" applyNumberFormat="1" applyFont="1" applyFill="1" applyBorder="1" applyAlignment="1" applyProtection="1">
      <alignment horizontal="center" vertical="center"/>
    </xf>
    <xf numFmtId="2" fontId="21" fillId="5" borderId="21" xfId="29" applyNumberFormat="1" applyFont="1" applyFill="1" applyBorder="1" applyAlignment="1" applyProtection="1">
      <alignment horizontal="center" vertical="top"/>
    </xf>
    <xf numFmtId="2" fontId="21" fillId="5" borderId="22" xfId="29" applyNumberFormat="1" applyFont="1" applyFill="1" applyBorder="1" applyAlignment="1" applyProtection="1">
      <alignment horizontal="center" vertical="top"/>
    </xf>
    <xf numFmtId="1" fontId="15" fillId="5" borderId="47" xfId="29" applyNumberFormat="1" applyFont="1" applyFill="1" applyBorder="1" applyAlignment="1" applyProtection="1">
      <alignment horizontal="center" vertical="top"/>
    </xf>
    <xf numFmtId="1" fontId="15" fillId="5" borderId="48" xfId="29" applyNumberFormat="1" applyFont="1" applyFill="1" applyBorder="1" applyAlignment="1" applyProtection="1">
      <alignment horizontal="center" vertical="top"/>
    </xf>
    <xf numFmtId="1" fontId="15" fillId="5" borderId="49" xfId="29" applyNumberFormat="1" applyFont="1" applyFill="1" applyBorder="1" applyAlignment="1" applyProtection="1">
      <alignment horizontal="center" vertical="top"/>
    </xf>
    <xf numFmtId="1" fontId="15" fillId="6" borderId="36" xfId="29" applyNumberFormat="1" applyFont="1" applyFill="1" applyBorder="1" applyAlignment="1" applyProtection="1">
      <alignment horizontal="center" vertical="top"/>
    </xf>
    <xf numFmtId="1" fontId="15" fillId="6" borderId="38" xfId="29" applyNumberFormat="1" applyFont="1" applyFill="1" applyBorder="1" applyAlignment="1" applyProtection="1">
      <alignment horizontal="center" vertical="top"/>
    </xf>
    <xf numFmtId="0" fontId="15" fillId="5" borderId="1" xfId="29" applyNumberFormat="1" applyFont="1" applyFill="1" applyBorder="1" applyAlignment="1" applyProtection="1">
      <alignment horizontal="center" vertical="center"/>
    </xf>
    <xf numFmtId="0" fontId="15" fillId="5" borderId="6" xfId="29" applyNumberFormat="1" applyFont="1" applyFill="1" applyBorder="1" applyAlignment="1" applyProtection="1">
      <alignment horizontal="center" vertical="center"/>
    </xf>
    <xf numFmtId="0" fontId="15" fillId="5" borderId="14" xfId="29" applyNumberFormat="1" applyFont="1" applyFill="1" applyBorder="1" applyAlignment="1" applyProtection="1">
      <alignment horizontal="center" vertical="center"/>
    </xf>
    <xf numFmtId="0" fontId="15" fillId="5" borderId="15" xfId="29" applyNumberFormat="1" applyFont="1" applyFill="1" applyBorder="1" applyAlignment="1" applyProtection="1">
      <alignment horizontal="center" vertical="center"/>
    </xf>
    <xf numFmtId="0" fontId="15" fillId="5" borderId="16" xfId="29" applyNumberFormat="1" applyFont="1" applyFill="1" applyBorder="1" applyAlignment="1" applyProtection="1">
      <alignment horizontal="center" vertical="center"/>
    </xf>
    <xf numFmtId="0" fontId="21" fillId="5" borderId="6" xfId="29" applyNumberFormat="1" applyFont="1" applyFill="1" applyBorder="1" applyAlignment="1" applyProtection="1">
      <alignment horizontal="left" vertical="top"/>
    </xf>
    <xf numFmtId="0" fontId="21" fillId="5" borderId="0" xfId="29" applyNumberFormat="1" applyFont="1" applyFill="1" applyBorder="1" applyAlignment="1" applyProtection="1">
      <alignment horizontal="left" vertical="top"/>
    </xf>
    <xf numFmtId="0" fontId="21" fillId="5" borderId="41" xfId="29" applyNumberFormat="1" applyFont="1" applyFill="1" applyBorder="1" applyAlignment="1" applyProtection="1">
      <alignment horizontal="left" vertical="top"/>
    </xf>
    <xf numFmtId="0" fontId="15" fillId="5" borderId="46" xfId="29" applyNumberFormat="1" applyFont="1" applyFill="1" applyBorder="1" applyAlignment="1" applyProtection="1">
      <alignment horizontal="center" vertical="top"/>
    </xf>
    <xf numFmtId="2" fontId="21" fillId="5" borderId="46" xfId="29" applyNumberFormat="1" applyFont="1" applyFill="1" applyBorder="1" applyAlignment="1" applyProtection="1">
      <alignment horizontal="center" vertical="top"/>
    </xf>
    <xf numFmtId="0" fontId="21" fillId="2" borderId="51" xfId="29" applyNumberFormat="1" applyFont="1" applyFill="1" applyBorder="1" applyAlignment="1" applyProtection="1">
      <alignment horizontal="left" vertical="top"/>
    </xf>
    <xf numFmtId="0" fontId="21" fillId="2" borderId="48" xfId="29" applyNumberFormat="1" applyFont="1" applyFill="1" applyBorder="1" applyAlignment="1" applyProtection="1">
      <alignment horizontal="left" vertical="top"/>
    </xf>
    <xf numFmtId="0" fontId="21" fillId="2" borderId="40" xfId="29" applyNumberFormat="1" applyFont="1" applyFill="1" applyBorder="1" applyAlignment="1" applyProtection="1">
      <alignment horizontal="left" vertical="top"/>
    </xf>
    <xf numFmtId="0" fontId="15" fillId="2" borderId="1" xfId="29" applyNumberFormat="1" applyFont="1" applyFill="1" applyBorder="1" applyAlignment="1" applyProtection="1">
      <alignment horizontal="center" vertical="center"/>
    </xf>
    <xf numFmtId="2" fontId="21" fillId="2" borderId="21" xfId="29" applyNumberFormat="1" applyFont="1" applyFill="1" applyBorder="1" applyAlignment="1" applyProtection="1">
      <alignment horizontal="center" vertical="top"/>
    </xf>
    <xf numFmtId="2" fontId="21" fillId="2" borderId="22" xfId="29" applyNumberFormat="1" applyFont="1" applyFill="1" applyBorder="1" applyAlignment="1" applyProtection="1">
      <alignment horizontal="center" vertical="top"/>
    </xf>
    <xf numFmtId="0" fontId="21" fillId="2" borderId="24" xfId="29" applyNumberFormat="1" applyFont="1" applyFill="1" applyBorder="1" applyAlignment="1" applyProtection="1">
      <alignment horizontal="left" vertical="top"/>
    </xf>
    <xf numFmtId="0" fontId="21" fillId="2" borderId="25" xfId="29" applyNumberFormat="1" applyFont="1" applyFill="1" applyBorder="1" applyAlignment="1" applyProtection="1">
      <alignment horizontal="left" vertical="top"/>
    </xf>
    <xf numFmtId="0" fontId="21" fillId="2" borderId="14" xfId="29" applyNumberFormat="1" applyFont="1" applyFill="1" applyBorder="1" applyAlignment="1" applyProtection="1">
      <alignment horizontal="left" vertical="top"/>
    </xf>
    <xf numFmtId="0" fontId="21" fillId="2" borderId="15" xfId="29" applyNumberFormat="1" applyFont="1" applyFill="1" applyBorder="1" applyAlignment="1" applyProtection="1">
      <alignment horizontal="left" vertical="top"/>
    </xf>
    <xf numFmtId="0" fontId="21" fillId="2" borderId="53" xfId="29" applyNumberFormat="1" applyFont="1" applyFill="1" applyBorder="1" applyAlignment="1" applyProtection="1">
      <alignment horizontal="left" vertical="top"/>
    </xf>
    <xf numFmtId="0" fontId="15" fillId="2" borderId="55" xfId="29" applyNumberFormat="1" applyFont="1" applyFill="1" applyBorder="1" applyAlignment="1" applyProtection="1">
      <alignment horizontal="center" vertical="top"/>
    </xf>
    <xf numFmtId="2" fontId="21" fillId="2" borderId="55" xfId="29" applyNumberFormat="1" applyFont="1" applyFill="1" applyBorder="1" applyAlignment="1" applyProtection="1">
      <alignment horizontal="center" vertical="top"/>
    </xf>
    <xf numFmtId="1" fontId="15" fillId="2" borderId="55" xfId="29" applyNumberFormat="1" applyFont="1" applyFill="1" applyBorder="1" applyAlignment="1" applyProtection="1">
      <alignment horizontal="center" vertical="top"/>
    </xf>
    <xf numFmtId="1" fontId="15" fillId="2" borderId="66" xfId="29" applyNumberFormat="1" applyFont="1" applyFill="1" applyBorder="1" applyAlignment="1" applyProtection="1">
      <alignment horizontal="center" vertical="top"/>
    </xf>
    <xf numFmtId="0" fontId="15" fillId="2" borderId="25" xfId="29" applyNumberFormat="1" applyFont="1" applyFill="1" applyBorder="1" applyAlignment="1" applyProtection="1">
      <alignment horizontal="center" vertical="top"/>
    </xf>
    <xf numFmtId="2" fontId="21" fillId="2" borderId="25" xfId="29" applyNumberFormat="1" applyFont="1" applyFill="1" applyBorder="1" applyAlignment="1" applyProtection="1">
      <alignment horizontal="center" vertical="top"/>
    </xf>
    <xf numFmtId="1" fontId="15" fillId="2" borderId="25" xfId="29" applyNumberFormat="1" applyFont="1" applyFill="1" applyBorder="1" applyAlignment="1" applyProtection="1">
      <alignment horizontal="center" vertical="top"/>
    </xf>
    <xf numFmtId="1" fontId="15" fillId="2" borderId="26" xfId="29" applyNumberFormat="1" applyFont="1" applyFill="1" applyBorder="1" applyAlignment="1" applyProtection="1">
      <alignment horizontal="center" vertical="top"/>
    </xf>
    <xf numFmtId="1" fontId="15" fillId="5" borderId="35" xfId="29" applyNumberFormat="1" applyFont="1" applyFill="1" applyBorder="1" applyAlignment="1" applyProtection="1">
      <alignment horizontal="center" vertical="top"/>
    </xf>
    <xf numFmtId="1" fontId="15" fillId="5" borderId="33" xfId="29" applyNumberFormat="1" applyFont="1" applyFill="1" applyBorder="1" applyAlignment="1" applyProtection="1">
      <alignment horizontal="center" vertical="top"/>
    </xf>
    <xf numFmtId="1" fontId="15" fillId="5" borderId="37" xfId="29" applyNumberFormat="1" applyFont="1" applyFill="1" applyBorder="1" applyAlignment="1" applyProtection="1">
      <alignment horizontal="center" vertical="top"/>
    </xf>
    <xf numFmtId="167" fontId="21" fillId="5" borderId="47" xfId="29" applyNumberFormat="1" applyFont="1" applyFill="1" applyBorder="1" applyAlignment="1" applyProtection="1">
      <alignment horizontal="center" vertical="top"/>
    </xf>
    <xf numFmtId="167" fontId="21" fillId="5" borderId="40" xfId="29" applyNumberFormat="1" applyFont="1" applyFill="1" applyBorder="1" applyAlignment="1" applyProtection="1">
      <alignment horizontal="center" vertical="top"/>
    </xf>
    <xf numFmtId="0" fontId="15" fillId="5" borderId="54" xfId="29" applyNumberFormat="1" applyFont="1" applyFill="1" applyBorder="1" applyAlignment="1" applyProtection="1">
      <alignment horizontal="center" vertical="center"/>
    </xf>
    <xf numFmtId="0" fontId="21" fillId="5" borderId="63" xfId="29" applyNumberFormat="1" applyFont="1" applyFill="1" applyBorder="1" applyAlignment="1" applyProtection="1">
      <alignment horizontal="left" vertical="top"/>
    </xf>
    <xf numFmtId="0" fontId="21" fillId="5" borderId="64" xfId="29" applyNumberFormat="1" applyFont="1" applyFill="1" applyBorder="1" applyAlignment="1" applyProtection="1">
      <alignment horizontal="left" vertical="top"/>
    </xf>
    <xf numFmtId="0" fontId="21" fillId="5" borderId="32" xfId="29" applyNumberFormat="1" applyFont="1" applyFill="1" applyBorder="1" applyAlignment="1" applyProtection="1">
      <alignment horizontal="left" vertical="top"/>
    </xf>
    <xf numFmtId="167" fontId="21" fillId="5" borderId="35" xfId="29" applyNumberFormat="1" applyFont="1" applyFill="1" applyBorder="1" applyAlignment="1" applyProtection="1">
      <alignment horizontal="center" vertical="top"/>
    </xf>
    <xf numFmtId="167" fontId="21" fillId="5" borderId="34" xfId="29" applyNumberFormat="1" applyFont="1" applyFill="1" applyBorder="1" applyAlignment="1" applyProtection="1">
      <alignment horizontal="center" vertical="top"/>
    </xf>
    <xf numFmtId="1" fontId="21" fillId="2" borderId="29" xfId="29" applyNumberFormat="1" applyFont="1" applyFill="1" applyBorder="1" applyAlignment="1" applyProtection="1">
      <alignment horizontal="center" vertical="top"/>
    </xf>
    <xf numFmtId="1" fontId="21" fillId="2" borderId="30" xfId="29" applyNumberFormat="1" applyFont="1" applyFill="1" applyBorder="1" applyAlignment="1" applyProtection="1">
      <alignment horizontal="center" vertical="top"/>
    </xf>
    <xf numFmtId="0" fontId="15" fillId="2" borderId="35" xfId="29" applyNumberFormat="1" applyFont="1" applyFill="1" applyBorder="1" applyAlignment="1" applyProtection="1">
      <alignment horizontal="center" vertical="top"/>
    </xf>
    <xf numFmtId="0" fontId="15" fillId="2" borderId="33" xfId="29" applyNumberFormat="1" applyFont="1" applyFill="1" applyBorder="1" applyAlignment="1" applyProtection="1">
      <alignment horizontal="center" vertical="top"/>
    </xf>
    <xf numFmtId="0" fontId="15" fillId="2" borderId="34" xfId="29" applyNumberFormat="1" applyFont="1" applyFill="1" applyBorder="1" applyAlignment="1" applyProtection="1">
      <alignment horizontal="center" vertical="top"/>
    </xf>
    <xf numFmtId="2" fontId="21" fillId="2" borderId="33" xfId="29" applyNumberFormat="1" applyFont="1" applyFill="1" applyBorder="1" applyAlignment="1" applyProtection="1">
      <alignment horizontal="center" vertical="top"/>
    </xf>
    <xf numFmtId="1" fontId="21" fillId="2" borderId="36" xfId="29" applyNumberFormat="1" applyFont="1" applyFill="1" applyBorder="1" applyAlignment="1" applyProtection="1">
      <alignment horizontal="center" vertical="top"/>
    </xf>
    <xf numFmtId="1" fontId="21" fillId="2" borderId="38" xfId="29" applyNumberFormat="1" applyFont="1" applyFill="1" applyBorder="1" applyAlignment="1" applyProtection="1">
      <alignment horizontal="center" vertical="top"/>
    </xf>
    <xf numFmtId="167" fontId="21" fillId="2" borderId="35" xfId="29" applyNumberFormat="1" applyFont="1" applyFill="1" applyBorder="1" applyAlignment="1" applyProtection="1">
      <alignment horizontal="center" vertical="top"/>
    </xf>
    <xf numFmtId="167" fontId="21" fillId="2" borderId="34" xfId="29" applyNumberFormat="1" applyFont="1" applyFill="1" applyBorder="1" applyAlignment="1" applyProtection="1">
      <alignment horizontal="center" vertical="top"/>
    </xf>
    <xf numFmtId="1" fontId="15" fillId="2" borderId="35" xfId="29" applyNumberFormat="1" applyFont="1" applyFill="1" applyBorder="1" applyAlignment="1" applyProtection="1">
      <alignment horizontal="center" vertical="top"/>
    </xf>
    <xf numFmtId="1" fontId="15" fillId="2" borderId="33" xfId="29" applyNumberFormat="1" applyFont="1" applyFill="1" applyBorder="1" applyAlignment="1" applyProtection="1">
      <alignment horizontal="center" vertical="top"/>
    </xf>
    <xf numFmtId="1" fontId="15" fillId="2" borderId="37" xfId="29" applyNumberFormat="1" applyFont="1" applyFill="1" applyBorder="1" applyAlignment="1" applyProtection="1">
      <alignment horizontal="center" vertical="top"/>
    </xf>
    <xf numFmtId="0" fontId="21" fillId="2" borderId="36" xfId="29" applyNumberFormat="1" applyFont="1" applyFill="1" applyBorder="1" applyAlignment="1" applyProtection="1">
      <alignment horizontal="center" vertical="top"/>
    </xf>
    <xf numFmtId="0" fontId="20" fillId="2" borderId="47" xfId="29" applyNumberFormat="1" applyFont="1" applyFill="1" applyBorder="1" applyAlignment="1" applyProtection="1">
      <alignment horizontal="center" vertical="top" wrapText="1"/>
    </xf>
    <xf numFmtId="0" fontId="20" fillId="2" borderId="40" xfId="29" applyNumberFormat="1" applyFont="1" applyFill="1" applyBorder="1" applyAlignment="1" applyProtection="1">
      <alignment horizontal="center" vertical="top" wrapText="1"/>
    </xf>
    <xf numFmtId="0" fontId="21" fillId="2" borderId="29" xfId="29" applyNumberFormat="1" applyFont="1" applyFill="1" applyBorder="1" applyAlignment="1" applyProtection="1">
      <alignment horizontal="center" vertical="center" wrapText="1"/>
    </xf>
    <xf numFmtId="0" fontId="20" fillId="2" borderId="29" xfId="29" applyNumberFormat="1" applyFont="1" applyFill="1" applyBorder="1" applyAlignment="1" applyProtection="1">
      <alignment horizontal="center" vertical="top" wrapText="1"/>
    </xf>
    <xf numFmtId="0" fontId="20" fillId="2" borderId="30" xfId="29" applyNumberFormat="1" applyFont="1" applyFill="1" applyBorder="1" applyAlignment="1" applyProtection="1">
      <alignment horizontal="center" vertical="top" wrapText="1"/>
    </xf>
    <xf numFmtId="0" fontId="16" fillId="2" borderId="19" xfId="29" applyNumberFormat="1" applyFont="1" applyFill="1" applyBorder="1" applyAlignment="1" applyProtection="1">
      <alignment horizontal="center" vertical="top" wrapText="1"/>
    </xf>
    <xf numFmtId="0" fontId="20" fillId="2" borderId="2" xfId="29" applyNumberFormat="1" applyFont="1" applyFill="1" applyBorder="1" applyAlignment="1" applyProtection="1">
      <alignment horizontal="center" vertical="top" wrapText="1"/>
    </xf>
    <xf numFmtId="0" fontId="20" fillId="2" borderId="3" xfId="29" applyNumberFormat="1" applyFont="1" applyFill="1" applyBorder="1" applyAlignment="1" applyProtection="1">
      <alignment horizontal="center" vertical="top" wrapText="1"/>
    </xf>
    <xf numFmtId="0" fontId="15" fillId="2" borderId="1" xfId="29" applyNumberFormat="1" applyFont="1" applyFill="1" applyBorder="1" applyAlignment="1" applyProtection="1">
      <alignment horizontal="center" vertical="top"/>
    </xf>
    <xf numFmtId="0" fontId="15" fillId="2" borderId="3" xfId="29" applyNumberFormat="1" applyFont="1" applyFill="1" applyBorder="1" applyAlignment="1" applyProtection="1">
      <alignment horizontal="center" vertical="top"/>
    </xf>
    <xf numFmtId="49" fontId="20" fillId="2" borderId="82" xfId="29" applyNumberFormat="1" applyFont="1" applyFill="1" applyBorder="1" applyAlignment="1" applyProtection="1">
      <alignment horizontal="center" vertical="top" wrapText="1"/>
    </xf>
    <xf numFmtId="49" fontId="20" fillId="2" borderId="32" xfId="29" applyNumberFormat="1" applyFont="1" applyFill="1" applyBorder="1" applyAlignment="1" applyProtection="1">
      <alignment horizontal="center" vertical="top" wrapText="1"/>
    </xf>
    <xf numFmtId="0" fontId="21" fillId="2" borderId="25" xfId="29" applyNumberFormat="1" applyFont="1" applyFill="1" applyBorder="1" applyAlignment="1" applyProtection="1">
      <alignment horizontal="center" vertical="center" wrapText="1"/>
    </xf>
    <xf numFmtId="0" fontId="20" fillId="2" borderId="25" xfId="29" applyNumberFormat="1" applyFont="1" applyFill="1" applyBorder="1" applyAlignment="1" applyProtection="1">
      <alignment horizontal="center" vertical="top" wrapText="1"/>
    </xf>
    <xf numFmtId="0" fontId="20" fillId="2" borderId="26" xfId="29" applyNumberFormat="1" applyFont="1" applyFill="1" applyBorder="1" applyAlignment="1" applyProtection="1">
      <alignment horizontal="center" vertical="top" wrapText="1"/>
    </xf>
    <xf numFmtId="0" fontId="15" fillId="2" borderId="14" xfId="29" applyNumberFormat="1" applyFont="1" applyFill="1" applyBorder="1" applyAlignment="1" applyProtection="1">
      <alignment horizontal="center" vertical="top"/>
    </xf>
    <xf numFmtId="0" fontId="15" fillId="2" borderId="16" xfId="29" applyNumberFormat="1" applyFont="1" applyFill="1" applyBorder="1" applyAlignment="1" applyProtection="1">
      <alignment horizontal="center" vertical="top"/>
    </xf>
    <xf numFmtId="0" fontId="21" fillId="2" borderId="32" xfId="29" applyNumberFormat="1" applyFont="1" applyFill="1" applyBorder="1" applyAlignment="1" applyProtection="1">
      <alignment horizontal="left" vertical="top"/>
    </xf>
    <xf numFmtId="0" fontId="33" fillId="2" borderId="69" xfId="0" applyFont="1" applyFill="1" applyBorder="1" applyAlignment="1">
      <alignment horizontal="left" vertical="center"/>
    </xf>
    <xf numFmtId="0" fontId="33" fillId="2" borderId="70" xfId="0" applyFont="1" applyFill="1" applyBorder="1" applyAlignment="1">
      <alignment horizontal="left" vertical="center"/>
    </xf>
    <xf numFmtId="0" fontId="2" fillId="7" borderId="70" xfId="0" applyFont="1" applyFill="1" applyBorder="1" applyAlignment="1">
      <alignment horizontal="center"/>
    </xf>
    <xf numFmtId="0" fontId="2" fillId="7" borderId="71" xfId="0" applyFont="1" applyFill="1" applyBorder="1" applyAlignment="1">
      <alignment horizontal="center"/>
    </xf>
    <xf numFmtId="0" fontId="2" fillId="7" borderId="72" xfId="0" applyFont="1" applyFill="1" applyBorder="1" applyAlignment="1">
      <alignment horizontal="center"/>
    </xf>
    <xf numFmtId="0" fontId="14" fillId="3" borderId="4" xfId="29" applyNumberFormat="1" applyFont="1" applyFill="1" applyBorder="1" applyAlignment="1" applyProtection="1">
      <alignment horizontal="center" vertical="center"/>
    </xf>
    <xf numFmtId="0" fontId="14" fillId="3" borderId="12" xfId="29" applyNumberFormat="1" applyFont="1" applyFill="1" applyBorder="1" applyAlignment="1" applyProtection="1">
      <alignment horizontal="center" vertical="center"/>
    </xf>
    <xf numFmtId="0" fontId="14" fillId="3" borderId="13" xfId="29" applyNumberFormat="1" applyFont="1" applyFill="1" applyBorder="1" applyAlignment="1" applyProtection="1">
      <alignment horizontal="center" vertical="center"/>
    </xf>
    <xf numFmtId="0" fontId="14" fillId="3" borderId="14" xfId="29" applyNumberFormat="1" applyFont="1" applyFill="1" applyBorder="1" applyAlignment="1" applyProtection="1">
      <alignment horizontal="center" vertical="center"/>
    </xf>
    <xf numFmtId="0" fontId="14" fillId="3" borderId="15" xfId="29" applyNumberFormat="1" applyFont="1" applyFill="1" applyBorder="1" applyAlignment="1" applyProtection="1">
      <alignment horizontal="center" vertical="center"/>
    </xf>
    <xf numFmtId="0" fontId="14" fillId="3" borderId="16" xfId="29" applyNumberFormat="1" applyFont="1" applyFill="1" applyBorder="1" applyAlignment="1" applyProtection="1">
      <alignment horizontal="center" vertical="center"/>
    </xf>
    <xf numFmtId="0" fontId="15" fillId="2" borderId="17" xfId="29" applyNumberFormat="1" applyFont="1" applyFill="1" applyBorder="1" applyAlignment="1" applyProtection="1">
      <alignment horizontal="center" vertical="top"/>
    </xf>
    <xf numFmtId="0" fontId="15" fillId="2" borderId="18" xfId="29" applyNumberFormat="1" applyFont="1" applyFill="1" applyBorder="1" applyAlignment="1" applyProtection="1">
      <alignment horizontal="center" vertical="top"/>
    </xf>
    <xf numFmtId="0" fontId="15" fillId="2" borderId="2" xfId="29" applyNumberFormat="1" applyFont="1" applyFill="1" applyBorder="1" applyAlignment="1" applyProtection="1">
      <alignment horizontal="center" vertical="top"/>
    </xf>
    <xf numFmtId="0" fontId="16" fillId="2" borderId="21" xfId="29" applyNumberFormat="1" applyFont="1" applyFill="1" applyBorder="1" applyAlignment="1" applyProtection="1">
      <alignment horizontal="center" vertical="top" wrapText="1"/>
    </xf>
    <xf numFmtId="0" fontId="16" fillId="2" borderId="22" xfId="29" applyNumberFormat="1" applyFont="1" applyFill="1" applyBorder="1" applyAlignment="1" applyProtection="1">
      <alignment horizontal="center" vertical="top" wrapText="1"/>
    </xf>
    <xf numFmtId="0" fontId="15" fillId="2" borderId="21" xfId="29" applyNumberFormat="1" applyFont="1" applyFill="1" applyBorder="1" applyAlignment="1" applyProtection="1">
      <alignment horizontal="center" vertical="center" wrapText="1"/>
    </xf>
    <xf numFmtId="0" fontId="15" fillId="2" borderId="18" xfId="29" applyNumberFormat="1" applyFont="1" applyFill="1" applyBorder="1" applyAlignment="1" applyProtection="1">
      <alignment horizontal="center" vertical="center" wrapText="1"/>
    </xf>
    <xf numFmtId="0" fontId="15" fillId="2" borderId="22" xfId="29" applyNumberFormat="1" applyFont="1" applyFill="1" applyBorder="1" applyAlignment="1" applyProtection="1">
      <alignment horizontal="center" vertical="center" wrapText="1"/>
    </xf>
    <xf numFmtId="0" fontId="15" fillId="2" borderId="23" xfId="29" applyNumberFormat="1" applyFont="1" applyFill="1" applyBorder="1" applyAlignment="1" applyProtection="1">
      <alignment horizontal="center" vertical="top"/>
    </xf>
    <xf numFmtId="164" fontId="0" fillId="0" borderId="77" xfId="0" applyNumberFormat="1" applyBorder="1" applyAlignment="1">
      <alignment horizontal="right"/>
    </xf>
    <xf numFmtId="164" fontId="0" fillId="0" borderId="78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29" applyNumberFormat="1" applyFont="1" applyFill="1" applyBorder="1" applyAlignment="1" applyProtection="1">
      <alignment horizontal="center" vertical="top"/>
    </xf>
    <xf numFmtId="0" fontId="3" fillId="0" borderId="26" xfId="29" applyNumberFormat="1" applyFont="1" applyFill="1" applyBorder="1" applyAlignment="1" applyProtection="1">
      <alignment horizontal="center" vertical="top"/>
    </xf>
    <xf numFmtId="0" fontId="21" fillId="2" borderId="86" xfId="29" applyNumberFormat="1" applyFont="1" applyFill="1" applyBorder="1" applyAlignment="1" applyProtection="1">
      <alignment horizontal="left" vertical="top"/>
    </xf>
    <xf numFmtId="0" fontId="21" fillId="2" borderId="87" xfId="29" applyNumberFormat="1" applyFont="1" applyFill="1" applyBorder="1" applyAlignment="1" applyProtection="1">
      <alignment horizontal="left" vertical="top"/>
    </xf>
    <xf numFmtId="2" fontId="21" fillId="2" borderId="89" xfId="29" applyNumberFormat="1" applyFont="1" applyFill="1" applyBorder="1" applyAlignment="1" applyProtection="1">
      <alignment horizontal="center" vertical="top"/>
    </xf>
    <xf numFmtId="2" fontId="21" fillId="2" borderId="86" xfId="29" applyNumberFormat="1" applyFont="1" applyFill="1" applyBorder="1" applyAlignment="1" applyProtection="1">
      <alignment horizontal="center" vertical="top"/>
    </xf>
    <xf numFmtId="0" fontId="30" fillId="0" borderId="60" xfId="0" applyFont="1" applyBorder="1" applyAlignment="1">
      <alignment horizontal="left"/>
    </xf>
    <xf numFmtId="0" fontId="30" fillId="0" borderId="61" xfId="0" applyFont="1" applyBorder="1" applyAlignment="1">
      <alignment horizontal="left"/>
    </xf>
    <xf numFmtId="0" fontId="33" fillId="2" borderId="84" xfId="0" applyFont="1" applyFill="1" applyBorder="1" applyAlignment="1">
      <alignment horizontal="left" vertical="center"/>
    </xf>
    <xf numFmtId="0" fontId="29" fillId="2" borderId="62" xfId="0" applyFont="1" applyFill="1" applyBorder="1" applyAlignment="1">
      <alignment horizontal="left" vertical="center"/>
    </xf>
    <xf numFmtId="0" fontId="29" fillId="2" borderId="85" xfId="0" applyFont="1" applyFill="1" applyBorder="1" applyAlignment="1">
      <alignment horizontal="left" vertical="center"/>
    </xf>
    <xf numFmtId="0" fontId="15" fillId="2" borderId="21" xfId="29" applyNumberFormat="1" applyFont="1" applyFill="1" applyBorder="1" applyAlignment="1" applyProtection="1">
      <alignment horizontal="center" vertical="center"/>
    </xf>
    <xf numFmtId="0" fontId="15" fillId="2" borderId="18" xfId="29" applyNumberFormat="1" applyFont="1" applyFill="1" applyBorder="1" applyAlignment="1" applyProtection="1">
      <alignment horizontal="center" vertical="center"/>
    </xf>
    <xf numFmtId="0" fontId="15" fillId="2" borderId="31" xfId="29" applyNumberFormat="1" applyFont="1" applyFill="1" applyBorder="1" applyAlignment="1" applyProtection="1">
      <alignment horizontal="center" vertical="center"/>
    </xf>
    <xf numFmtId="0" fontId="21" fillId="5" borderId="51" xfId="29" applyNumberFormat="1" applyFont="1" applyFill="1" applyBorder="1" applyAlignment="1" applyProtection="1">
      <alignment horizontal="left" vertical="top"/>
    </xf>
    <xf numFmtId="0" fontId="21" fillId="5" borderId="48" xfId="29" applyNumberFormat="1" applyFont="1" applyFill="1" applyBorder="1" applyAlignment="1" applyProtection="1">
      <alignment horizontal="left" vertical="top"/>
    </xf>
    <xf numFmtId="0" fontId="21" fillId="5" borderId="40" xfId="29" applyNumberFormat="1" applyFont="1" applyFill="1" applyBorder="1" applyAlignment="1" applyProtection="1">
      <alignment horizontal="left" vertical="top"/>
    </xf>
    <xf numFmtId="0" fontId="15" fillId="2" borderId="20" xfId="29" applyNumberFormat="1" applyFont="1" applyFill="1" applyBorder="1" applyAlignment="1" applyProtection="1">
      <alignment horizontal="center" vertical="center"/>
    </xf>
    <xf numFmtId="0" fontId="21" fillId="2" borderId="1" xfId="29" applyNumberFormat="1" applyFont="1" applyFill="1" applyBorder="1" applyAlignment="1" applyProtection="1">
      <alignment horizontal="left" vertical="top"/>
    </xf>
    <xf numFmtId="0" fontId="21" fillId="2" borderId="2" xfId="29" applyNumberFormat="1" applyFont="1" applyFill="1" applyBorder="1" applyAlignment="1" applyProtection="1">
      <alignment horizontal="left" vertical="top"/>
    </xf>
    <xf numFmtId="0" fontId="21" fillId="2" borderId="20" xfId="29" applyNumberFormat="1" applyFont="1" applyFill="1" applyBorder="1" applyAlignment="1" applyProtection="1">
      <alignment horizontal="left" vertical="top"/>
    </xf>
    <xf numFmtId="2" fontId="21" fillId="2" borderId="23" xfId="29" applyNumberFormat="1" applyFont="1" applyFill="1" applyBorder="1" applyAlignment="1" applyProtection="1">
      <alignment horizontal="center" vertical="top"/>
    </xf>
    <xf numFmtId="1" fontId="15" fillId="2" borderId="23" xfId="29" applyNumberFormat="1" applyFont="1" applyFill="1" applyBorder="1" applyAlignment="1" applyProtection="1">
      <alignment horizontal="center" vertical="top"/>
    </xf>
    <xf numFmtId="1" fontId="15" fillId="2" borderId="65" xfId="29" applyNumberFormat="1" applyFont="1" applyFill="1" applyBorder="1" applyAlignment="1" applyProtection="1">
      <alignment horizontal="center" vertical="top"/>
    </xf>
    <xf numFmtId="0" fontId="21" fillId="2" borderId="68" xfId="29" applyNumberFormat="1" applyFont="1" applyFill="1" applyBorder="1" applyAlignment="1" applyProtection="1">
      <alignment horizontal="left" vertical="top"/>
    </xf>
    <xf numFmtId="0" fontId="21" fillId="2" borderId="55" xfId="29" applyNumberFormat="1" applyFont="1" applyFill="1" applyBorder="1" applyAlignment="1" applyProtection="1">
      <alignment horizontal="left" vertical="top"/>
    </xf>
    <xf numFmtId="0" fontId="21" fillId="2" borderId="55" xfId="29" applyNumberFormat="1" applyFont="1" applyFill="1" applyBorder="1" applyAlignment="1" applyProtection="1">
      <alignment horizontal="center" vertical="top"/>
    </xf>
    <xf numFmtId="0" fontId="21" fillId="5" borderId="67" xfId="29" applyNumberFormat="1" applyFont="1" applyFill="1" applyBorder="1" applyAlignment="1" applyProtection="1">
      <alignment horizontal="left" vertical="top"/>
    </xf>
    <xf numFmtId="0" fontId="21" fillId="5" borderId="46" xfId="29" applyNumberFormat="1" applyFont="1" applyFill="1" applyBorder="1" applyAlignment="1" applyProtection="1">
      <alignment horizontal="left" vertical="top"/>
    </xf>
    <xf numFmtId="0" fontId="21" fillId="5" borderId="46" xfId="29" applyNumberFormat="1" applyFont="1" applyFill="1" applyBorder="1" applyAlignment="1" applyProtection="1">
      <alignment horizontal="center" vertical="top"/>
    </xf>
    <xf numFmtId="2" fontId="21" fillId="5" borderId="90" xfId="29" applyNumberFormat="1" applyFont="1" applyFill="1" applyBorder="1" applyAlignment="1" applyProtection="1">
      <alignment horizontal="center" vertical="top"/>
    </xf>
    <xf numFmtId="2" fontId="21" fillId="5" borderId="50" xfId="29" applyNumberFormat="1" applyFont="1" applyFill="1" applyBorder="1" applyAlignment="1" applyProtection="1">
      <alignment horizontal="center" vertical="top"/>
    </xf>
    <xf numFmtId="0" fontId="18" fillId="2" borderId="2" xfId="29" applyNumberFormat="1" applyFont="1" applyFill="1" applyBorder="1" applyAlignment="1" applyProtection="1">
      <alignment horizontal="center" vertical="top"/>
    </xf>
    <xf numFmtId="0" fontId="18" fillId="2" borderId="3" xfId="29" applyNumberFormat="1" applyFont="1" applyFill="1" applyBorder="1" applyAlignment="1" applyProtection="1">
      <alignment horizontal="center" vertical="top"/>
    </xf>
    <xf numFmtId="3" fontId="15" fillId="2" borderId="29" xfId="29" applyNumberFormat="1" applyFont="1" applyFill="1" applyBorder="1" applyAlignment="1" applyProtection="1">
      <alignment horizontal="center" vertical="top"/>
    </xf>
    <xf numFmtId="0" fontId="16" fillId="2" borderId="1" xfId="29" applyNumberFormat="1" applyFont="1" applyFill="1" applyBorder="1" applyAlignment="1" applyProtection="1">
      <alignment horizontal="center" vertical="center"/>
    </xf>
    <xf numFmtId="0" fontId="16" fillId="2" borderId="3" xfId="29" applyNumberFormat="1" applyFont="1" applyFill="1" applyBorder="1" applyAlignment="1" applyProtection="1">
      <alignment horizontal="center" vertical="center"/>
    </xf>
    <xf numFmtId="0" fontId="16" fillId="2" borderId="25" xfId="29" applyNumberFormat="1" applyFont="1" applyFill="1" applyBorder="1" applyAlignment="1" applyProtection="1">
      <alignment horizontal="center" vertical="top" wrapText="1"/>
    </xf>
    <xf numFmtId="0" fontId="15" fillId="2" borderId="25" xfId="29" applyNumberFormat="1" applyFont="1" applyFill="1" applyBorder="1" applyAlignment="1" applyProtection="1">
      <alignment horizontal="center" vertical="center" wrapText="1"/>
    </xf>
    <xf numFmtId="0" fontId="16" fillId="2" borderId="82" xfId="29" applyNumberFormat="1" applyFont="1" applyFill="1" applyBorder="1" applyAlignment="1" applyProtection="1">
      <alignment horizontal="center" vertical="top" wrapText="1"/>
    </xf>
    <xf numFmtId="0" fontId="16" fillId="2" borderId="64" xfId="29" applyNumberFormat="1" applyFont="1" applyFill="1" applyBorder="1" applyAlignment="1" applyProtection="1">
      <alignment horizontal="center" vertical="top" wrapText="1"/>
    </xf>
    <xf numFmtId="0" fontId="16" fillId="2" borderId="91" xfId="29" applyNumberFormat="1" applyFont="1" applyFill="1" applyBorder="1" applyAlignment="1" applyProtection="1">
      <alignment horizontal="center" vertical="top" wrapText="1"/>
    </xf>
    <xf numFmtId="0" fontId="15" fillId="2" borderId="0" xfId="29" applyNumberFormat="1" applyFont="1" applyFill="1" applyBorder="1" applyAlignment="1" applyProtection="1">
      <alignment vertical="top"/>
    </xf>
    <xf numFmtId="0" fontId="16" fillId="2" borderId="14" xfId="29" applyNumberFormat="1" applyFont="1" applyFill="1" applyBorder="1" applyAlignment="1" applyProtection="1">
      <alignment horizontal="center" vertical="center"/>
    </xf>
    <xf numFmtId="0" fontId="16" fillId="2" borderId="16" xfId="29" applyNumberFormat="1" applyFont="1" applyFill="1" applyBorder="1" applyAlignment="1" applyProtection="1">
      <alignment horizontal="center" vertical="center"/>
    </xf>
    <xf numFmtId="49" fontId="20" fillId="2" borderId="29" xfId="29" applyNumberFormat="1" applyFont="1" applyFill="1" applyBorder="1" applyAlignment="1" applyProtection="1">
      <alignment horizontal="center" vertical="top" wrapText="1"/>
    </xf>
    <xf numFmtId="0" fontId="15" fillId="2" borderId="15" xfId="29" applyNumberFormat="1" applyFont="1" applyFill="1" applyBorder="1" applyAlignment="1" applyProtection="1">
      <alignment vertical="top"/>
    </xf>
    <xf numFmtId="0" fontId="20" fillId="2" borderId="54" xfId="29" applyNumberFormat="1" applyFont="1" applyFill="1" applyBorder="1" applyAlignment="1" applyProtection="1">
      <alignment horizontal="center" vertical="top" wrapText="1"/>
    </xf>
    <xf numFmtId="0" fontId="20" fillId="2" borderId="53" xfId="29" applyNumberFormat="1" applyFont="1" applyFill="1" applyBorder="1" applyAlignment="1" applyProtection="1">
      <alignment horizontal="center" vertical="top" wrapText="1"/>
    </xf>
    <xf numFmtId="0" fontId="20" fillId="2" borderId="55" xfId="29" applyNumberFormat="1" applyFont="1" applyFill="1" applyBorder="1" applyAlignment="1" applyProtection="1">
      <alignment horizontal="center" vertical="top" wrapText="1"/>
    </xf>
    <xf numFmtId="0" fontId="21" fillId="2" borderId="55" xfId="29" applyNumberFormat="1" applyFont="1" applyFill="1" applyBorder="1" applyAlignment="1" applyProtection="1">
      <alignment horizontal="center" vertical="center" wrapText="1"/>
    </xf>
    <xf numFmtId="0" fontId="20" fillId="2" borderId="55" xfId="29" applyNumberFormat="1" applyFont="1" applyFill="1" applyBorder="1" applyAlignment="1" applyProtection="1">
      <alignment horizontal="center" vertical="top" wrapText="1"/>
    </xf>
    <xf numFmtId="0" fontId="20" fillId="2" borderId="66" xfId="29" applyNumberFormat="1" applyFont="1" applyFill="1" applyBorder="1" applyAlignment="1" applyProtection="1">
      <alignment horizontal="center" vertical="top" wrapText="1"/>
    </xf>
    <xf numFmtId="0" fontId="15" fillId="4" borderId="36" xfId="29" applyNumberFormat="1" applyFont="1" applyFill="1" applyBorder="1" applyAlignment="1" applyProtection="1">
      <alignment horizontal="center" vertical="top"/>
    </xf>
    <xf numFmtId="167" fontId="21" fillId="2" borderId="36" xfId="29" applyNumberFormat="1" applyFont="1" applyFill="1" applyBorder="1" applyAlignment="1" applyProtection="1">
      <alignment horizontal="center" vertical="top"/>
    </xf>
  </cellXfs>
  <cellStyles count="34">
    <cellStyle name="Normaali_VIPDEALEREUR PRICES POHJA 01 04 06 -" xfId="3"/>
    <cellStyle name="Normal_ACCESSORIES FOR ROOFINGS" xfId="4"/>
    <cellStyle name="Гиперссылка 2" xfId="5"/>
    <cellStyle name="Гиперссылка 2 2" xfId="2"/>
    <cellStyle name="Гиперссылка 3" xfId="6"/>
    <cellStyle name="Гиперссылка 4" xfId="7"/>
    <cellStyle name="Гиперссылка 5" xfId="8"/>
    <cellStyle name="Гиперссылка 5 2" xfId="9"/>
    <cellStyle name="Денежный 2" xfId="10"/>
    <cellStyle name="Обычный" xfId="0" builtinId="0"/>
    <cellStyle name="Обычный 2" xfId="11"/>
    <cellStyle name="Обычный 2 2" xfId="12"/>
    <cellStyle name="Обычный 2 2 10" xfId="13"/>
    <cellStyle name="Обычный 2 2 2" xfId="14"/>
    <cellStyle name="Обычный 2 2 2 2" xfId="15"/>
    <cellStyle name="Обычный 2 2 3" xfId="30"/>
    <cellStyle name="Обычный 2 3" xfId="16"/>
    <cellStyle name="Обычный 2 3 2" xfId="17"/>
    <cellStyle name="Обычный 2 3 2 2" xfId="31"/>
    <cellStyle name="Обычный 2 4" xfId="18"/>
    <cellStyle name="Обычный 2 5" xfId="32"/>
    <cellStyle name="Обычный 3" xfId="19"/>
    <cellStyle name="Обычный 3 2" xfId="20"/>
    <cellStyle name="Обычный 3 2 2" xfId="21"/>
    <cellStyle name="Обычный 3 3" xfId="33"/>
    <cellStyle name="Обычный 4" xfId="22"/>
    <cellStyle name="Обычный 5" xfId="23"/>
    <cellStyle name="Обычный 6" xfId="24"/>
    <cellStyle name="Обычный 6 2" xfId="25"/>
    <cellStyle name="Обычный 7" xfId="1"/>
    <cellStyle name="Обычный 7 2" xfId="26"/>
    <cellStyle name="Обычный 7 2 2" xfId="29"/>
    <cellStyle name="Процентный 2" xfId="27"/>
    <cellStyle name="Финансовый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12592</xdr:colOff>
      <xdr:row>61</xdr:row>
      <xdr:rowOff>0</xdr:rowOff>
    </xdr:from>
    <xdr:ext cx="1151353" cy="0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742" y="5457825"/>
          <a:ext cx="1151353" cy="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141984</xdr:colOff>
      <xdr:row>61</xdr:row>
      <xdr:rowOff>0</xdr:rowOff>
    </xdr:from>
    <xdr:ext cx="1199717" cy="0"/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9159" y="5457825"/>
          <a:ext cx="1199717" cy="0"/>
        </a:xfrm>
        <a:prstGeom prst="rect">
          <a:avLst/>
        </a:prstGeom>
        <a:noFill/>
      </xdr:spPr>
    </xdr:pic>
    <xdr:clientData/>
  </xdr:oneCellAnchor>
  <xdr:oneCellAnchor>
    <xdr:from>
      <xdr:col>1</xdr:col>
      <xdr:colOff>85725</xdr:colOff>
      <xdr:row>0</xdr:row>
      <xdr:rowOff>19051</xdr:rowOff>
    </xdr:from>
    <xdr:ext cx="2246290" cy="54579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19051"/>
          <a:ext cx="2246290" cy="545795"/>
        </a:xfrm>
        <a:prstGeom prst="rect">
          <a:avLst/>
        </a:prstGeom>
        <a:noFill/>
      </xdr:spPr>
    </xdr:pic>
    <xdr:clientData/>
  </xdr:oneCellAnchor>
  <xdr:twoCellAnchor>
    <xdr:from>
      <xdr:col>14</xdr:col>
      <xdr:colOff>0</xdr:colOff>
      <xdr:row>20</xdr:row>
      <xdr:rowOff>57150</xdr:rowOff>
    </xdr:from>
    <xdr:to>
      <xdr:col>22</xdr:col>
      <xdr:colOff>66675</xdr:colOff>
      <xdr:row>20</xdr:row>
      <xdr:rowOff>133350</xdr:rowOff>
    </xdr:to>
    <xdr:cxnSp macro="">
      <xdr:nvCxnSpPr>
        <xdr:cNvPr id="5" name="Прямая соединительная линия 4"/>
        <xdr:cNvCxnSpPr/>
      </xdr:nvCxnSpPr>
      <xdr:spPr>
        <a:xfrm flipV="1">
          <a:off x="2781300" y="2466975"/>
          <a:ext cx="3333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76200</xdr:colOff>
      <xdr:row>20</xdr:row>
      <xdr:rowOff>28575</xdr:rowOff>
    </xdr:from>
    <xdr:to>
      <xdr:col>28</xdr:col>
      <xdr:colOff>104775</xdr:colOff>
      <xdr:row>20</xdr:row>
      <xdr:rowOff>123825</xdr:rowOff>
    </xdr:to>
    <xdr:cxnSp macro="">
      <xdr:nvCxnSpPr>
        <xdr:cNvPr id="6" name="Прямая соединительная линия 5"/>
        <xdr:cNvCxnSpPr/>
      </xdr:nvCxnSpPr>
      <xdr:spPr>
        <a:xfrm flipV="1">
          <a:off x="3562350" y="2466975"/>
          <a:ext cx="3524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20</xdr:row>
      <xdr:rowOff>47625</xdr:rowOff>
    </xdr:from>
    <xdr:to>
      <xdr:col>36</xdr:col>
      <xdr:colOff>104775</xdr:colOff>
      <xdr:row>20</xdr:row>
      <xdr:rowOff>123825</xdr:rowOff>
    </xdr:to>
    <xdr:cxnSp macro="">
      <xdr:nvCxnSpPr>
        <xdr:cNvPr id="7" name="Прямая соединительная линия 6"/>
        <xdr:cNvCxnSpPr/>
      </xdr:nvCxnSpPr>
      <xdr:spPr>
        <a:xfrm flipV="1">
          <a:off x="4391025" y="2466975"/>
          <a:ext cx="29527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20</xdr:row>
      <xdr:rowOff>47625</xdr:rowOff>
    </xdr:from>
    <xdr:to>
      <xdr:col>42</xdr:col>
      <xdr:colOff>219075</xdr:colOff>
      <xdr:row>21</xdr:row>
      <xdr:rowOff>9525</xdr:rowOff>
    </xdr:to>
    <xdr:cxnSp macro="">
      <xdr:nvCxnSpPr>
        <xdr:cNvPr id="8" name="Прямая соединительная линия 7"/>
        <xdr:cNvCxnSpPr/>
      </xdr:nvCxnSpPr>
      <xdr:spPr>
        <a:xfrm flipV="1">
          <a:off x="5067300" y="2466975"/>
          <a:ext cx="342900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!&#1055;&#1088;&#1072;&#1081;&#1089;&#1099;\1%20&#1052;&#1086;&#1089;&#1082;&#1074;&#1072;\8%20&#1042;&#1085;&#1091;&#1090;&#1088;&#1077;&#1085;&#1085;&#1080;&#1077;\&#1055;&#1088;&#1072;&#1081;&#1089;-&#1083;&#1080;&#1089;&#1090;&#1099;%20&#1056;&#1040;&#1057;&#1063;&#1045;&#1058;\1%20&#1043;&#1080;&#1073;&#1082;&#1072;&#1103;%20&#1095;&#1077;&#1088;&#1077;&#1087;&#1080;&#1094;&#1072;,%20OSB%2015.06.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&#1055;&#1088;&#1072;&#1081;&#1089;&#1099;\1%20&#1052;&#1086;&#1089;&#1082;&#1074;&#1072;\8%20&#1042;&#1085;&#1091;&#1090;&#1088;&#1077;&#1085;&#1085;&#1080;&#1077;\&#1055;&#1088;&#1072;&#1081;&#1089;-&#1083;&#1080;&#1089;&#1090;&#1099;%20&#1056;&#1040;&#1057;&#1063;&#1045;&#1058;\Roto%2002.04.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&#1055;&#1088;&#1072;&#1081;&#1089;&#1099;\1%20&#1052;&#1086;&#1089;&#1082;&#1074;&#1072;\8%20&#1042;&#1085;&#1091;&#1090;&#1088;&#1077;&#1085;&#1085;&#1080;&#1077;\&#1055;&#1088;&#1072;&#1081;&#1089;-&#1083;&#1080;&#1089;&#1090;&#1099;%20&#1056;&#1040;&#1057;&#1063;&#1045;&#1058;\Velux%2016.03.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Desktop/&#1055;&#1056;&#1040;&#1049;&#1057;%20&#1057;%2001.04.2021%20&#1087;&#1083;&#1102;&#1089;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5;&#1088;&#1072;&#1081;&#1089;&#1099;/1%20&#1052;&#1086;&#1089;&#1082;&#1074;&#1072;/8%20&#1042;&#1085;&#1091;&#1090;&#1088;&#1077;&#1085;&#1085;&#1080;&#1077;/&#1055;&#1088;&#1072;&#1081;&#1089;-&#1083;&#1080;&#1089;&#1090;&#1099;%20&#1056;&#1040;&#1057;&#1063;&#1045;&#1058;/&#1042;&#1086;&#1076;&#1086;&#1089;&#1090;&#1086;&#1082;&#1080;%20&#1089;&#1090;&#1072;&#1083;&#1100;&#1085;&#1099;&#1077;%20&#1080;%20&#1087;&#1083;&#1072;&#1089;&#1090;&#1080;&#1082;&#1086;&#1074;&#1099;&#1077;%2003.05.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!&#1055;&#1088;&#1072;&#1081;&#1089;&#1099;\1%20&#1052;&#1086;&#1089;&#1082;&#1074;&#1072;\8%20&#1042;&#1085;&#1091;&#1090;&#1088;&#1077;&#1085;&#1085;&#1080;&#1077;\&#1055;&#1088;&#1072;&#1081;&#1089;-&#1083;&#1080;&#1089;&#1090;&#1099;%20&#1056;&#1040;&#1057;&#1063;&#1045;&#1058;\1%20&#1052;&#1077;&#1090;&#1072;&#1083;&#1083;&#1086;&#1095;&#1077;&#1088;&#1077;&#1087;&#1080;&#1094;&#1072;%2006.06.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2;&#1075;&#1072;&#1079;&#1080;&#1085;\&#1057;%20&#1076;&#1088;&#1091;&#1075;&#1086;&#1075;&#1086;%20&#1055;&#1050;\&#1055;&#1056;&#1040;&#1049;&#1057;&#1067;\&#1087;&#1088;&#1072;&#1081;&#1089;&#1099;%2022.01\Ruflex%2030.09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Desktop/&#1087;&#1088;&#1072;&#1081;&#1089;%20&#1075;&#1080;&#1073;&#1082;&#1072;&#1103;%20&#1086;&#1090;%2001.03.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5;&#1103;/Desktop/&#1055;&#1056;&#1040;&#1049;&#1057;%202017%20&#1092;&#1077;&#1074;&#1088;&#1072;&#1083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5;&#1088;&#1072;&#1081;&#1089;&#1099;/1%20&#1052;&#1086;&#1089;&#1082;&#1074;&#1072;/8%20&#1042;&#1085;&#1091;&#1090;&#1088;&#1077;&#1085;&#1085;&#1080;&#1077;/&#1045;&#1074;&#1088;&#1086;%20&#1042;&#1089;&#1077;%20&#1058;&#1055;/&#1040;&#1074;&#1090;&#1086;&#1084;&#1072;&#1090;&#1080;&#1095;&#1077;&#1089;&#1082;&#1080;&#1077;%20&#1087;&#1088;&#1072;&#1081;&#1089;&#1099;/&#1052;&#1077;&#1090;&#1072;&#1083;&#1083;&#1086;&#1095;&#1077;&#1088;&#1077;&#1087;&#1080;&#1094;&#1072;%20-%20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!&#1055;&#1088;&#1072;&#1081;&#1089;&#1099;\1%20&#1052;&#1086;&#1089;&#1082;&#1074;&#1072;\8%20&#1042;&#1085;&#1091;&#1090;&#1088;&#1077;&#1085;&#1085;&#1080;&#1077;\&#1055;&#1088;&#1072;&#1081;&#1089;-&#1083;&#1080;&#1089;&#1090;&#1099;%20&#1056;&#1040;&#1057;&#1063;&#1045;&#1058;\1%20&#1057;&#1072;&#1081;&#1076;&#1080;&#1085;&#1075;%2016.06.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Desktop/&#1055;&#1056;&#1040;&#1049;&#1057;%20&#1057;%2022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Меню"/>
      <sheetName val="Katepal"/>
      <sheetName val="Katepal 30"/>
      <sheetName val="Katepal 150"/>
      <sheetName val="Katepal Дилерский"/>
      <sheetName val="Katepal Спецпрайс"/>
      <sheetName val="Katepal Стоппрайс"/>
      <sheetName val="Icopal Фин."/>
      <sheetName val="Icopal Фин. 30"/>
      <sheetName val="Icopal Фин. 150"/>
      <sheetName val="Icopal Фин. Дилерский"/>
      <sheetName val="Icopal Фин. Спецпрайс"/>
      <sheetName val="Icopal Фин. Стоппрайс"/>
      <sheetName val="Icopal Фр."/>
      <sheetName val="Icopal Фр. 30"/>
      <sheetName val="Icopal Фр. 150"/>
      <sheetName val="Icopal Фр. Дилерский"/>
      <sheetName val="Icopal Фр. Спецпрайс"/>
      <sheetName val="Icopal Фр. Стоппрайс"/>
      <sheetName val="Docke"/>
      <sheetName val="Docke 30"/>
      <sheetName val="Docke 150"/>
      <sheetName val="Docke Дилерский"/>
      <sheetName val="Docke Спецпрайс"/>
      <sheetName val="Docke Стоппрайс"/>
      <sheetName val="Shinglas"/>
      <sheetName val="Shinglas 30"/>
      <sheetName val="Shinglas 150"/>
      <sheetName val="Shinglas Дилерский"/>
      <sheetName val="Shinglas Спецпрайс"/>
      <sheetName val="Shinglas Стоппрайс"/>
      <sheetName val="Tegola"/>
      <sheetName val="Tegola 30"/>
      <sheetName val="Tegola 150"/>
      <sheetName val="Tegola Дилерский"/>
      <sheetName val="Tegola Спецпрайс"/>
      <sheetName val="Tegola Стоппрайс"/>
    </sheetNames>
    <sheetDataSet>
      <sheetData sheetId="0">
        <row r="4">
          <cell r="B4">
            <v>42536</v>
          </cell>
        </row>
        <row r="5">
          <cell r="B5">
            <v>42536</v>
          </cell>
        </row>
        <row r="10">
          <cell r="B10">
            <v>41670</v>
          </cell>
        </row>
        <row r="18">
          <cell r="B18">
            <v>42527</v>
          </cell>
        </row>
        <row r="25">
          <cell r="B25">
            <v>42527</v>
          </cell>
        </row>
        <row r="33">
          <cell r="B33">
            <v>42527</v>
          </cell>
        </row>
        <row r="37">
          <cell r="B37">
            <v>42527</v>
          </cell>
        </row>
        <row r="48">
          <cell r="B48">
            <v>42532</v>
          </cell>
        </row>
        <row r="59">
          <cell r="B59">
            <v>42527</v>
          </cell>
        </row>
        <row r="87">
          <cell r="C87">
            <v>1</v>
          </cell>
        </row>
        <row r="88">
          <cell r="C88">
            <v>6</v>
          </cell>
        </row>
        <row r="89">
          <cell r="C89">
            <v>5</v>
          </cell>
        </row>
        <row r="90">
          <cell r="C90">
            <v>12</v>
          </cell>
        </row>
        <row r="91">
          <cell r="C91">
            <v>14</v>
          </cell>
        </row>
        <row r="92">
          <cell r="C92">
            <v>18</v>
          </cell>
        </row>
        <row r="132">
          <cell r="B132" t="str">
            <v>L:\!Прайсы\1 Москва\1 Розничные\Гибкая черепица, OSB.xls</v>
          </cell>
        </row>
        <row r="133">
          <cell r="B133" t="str">
            <v>L:\!Прайсы\1 Москва\2 Прайс 30\Гибкая черепица, OSB 30.xls</v>
          </cell>
        </row>
        <row r="134">
          <cell r="B134" t="str">
            <v>L:\!Прайсы\1 Москва\3 Прайс 150\Гибкая черепица, OSB 150.xls</v>
          </cell>
        </row>
        <row r="135">
          <cell r="B135" t="str">
            <v>L:\!Прайсы\1 Москва\4 Дилерский\Гибкая черепица, OSB Дилерский.xls</v>
          </cell>
        </row>
        <row r="136">
          <cell r="B136" t="str">
            <v>L:\!Прайсы\1 Москва\5 Спецпрайс\Гибкая черепица, OSB Спецпрайс.xls</v>
          </cell>
        </row>
        <row r="137">
          <cell r="B137" t="str">
            <v>L:\!Прайсы\1 Москва\8 Внутренние\Инд. прайсы\1 Москва\Гибкая черепица, OSB Стоппрайс.xls</v>
          </cell>
        </row>
        <row r="142">
          <cell r="C142">
            <v>596938</v>
          </cell>
        </row>
        <row r="143">
          <cell r="C143">
            <v>332</v>
          </cell>
        </row>
        <row r="144">
          <cell r="C144">
            <v>352</v>
          </cell>
        </row>
        <row r="146">
          <cell r="C146">
            <v>99351</v>
          </cell>
        </row>
        <row r="148">
          <cell r="C148">
            <v>162664</v>
          </cell>
        </row>
        <row r="149">
          <cell r="C149">
            <v>2206</v>
          </cell>
        </row>
        <row r="150">
          <cell r="C150">
            <v>2201</v>
          </cell>
        </row>
        <row r="151">
          <cell r="C151">
            <v>361</v>
          </cell>
        </row>
        <row r="152">
          <cell r="C152">
            <v>2094</v>
          </cell>
        </row>
        <row r="153">
          <cell r="C153">
            <v>153322</v>
          </cell>
        </row>
        <row r="154">
          <cell r="C154">
            <v>625082</v>
          </cell>
        </row>
        <row r="155">
          <cell r="C155">
            <v>353</v>
          </cell>
        </row>
        <row r="157">
          <cell r="C157">
            <v>3001</v>
          </cell>
        </row>
        <row r="158">
          <cell r="C158">
            <v>7539</v>
          </cell>
        </row>
        <row r="159">
          <cell r="C159">
            <v>372</v>
          </cell>
        </row>
        <row r="160">
          <cell r="C160">
            <v>373</v>
          </cell>
        </row>
        <row r="162">
          <cell r="C162">
            <v>134871</v>
          </cell>
        </row>
        <row r="163">
          <cell r="C163">
            <v>636100</v>
          </cell>
        </row>
        <row r="165">
          <cell r="C165">
            <v>636102</v>
          </cell>
        </row>
        <row r="167">
          <cell r="C167">
            <v>636096</v>
          </cell>
        </row>
        <row r="169">
          <cell r="C169">
            <v>636098</v>
          </cell>
        </row>
        <row r="181">
          <cell r="C181">
            <v>2</v>
          </cell>
        </row>
        <row r="184">
          <cell r="B184" t="str">
            <v>L:\!Прайсы\temp\Архив прайс-листов\1 Москва Архив\1 Розничные\Гибкая черепица Katepal архив.xls</v>
          </cell>
        </row>
        <row r="185">
          <cell r="B185" t="str">
            <v>L:\!Прайсы\temp\Архив прайс-листов\1 Москва Архив\2 Прайс 30\Гибкая черепица Katepal 30 архив.xls</v>
          </cell>
        </row>
        <row r="186">
          <cell r="B186" t="str">
            <v>L:\!Прайсы\temp\Архив прайс-листов\1 Москва Архив\3 Прайс 150\Гибкая черепица Katepal 150 архив.xls</v>
          </cell>
        </row>
        <row r="187">
          <cell r="B187" t="str">
            <v>L:\!Прайсы\temp\Архив прайс-листов\1 Москва Архив\4 Дилерский архив\Гибкая черепица Katepal Дилерский архив.xls</v>
          </cell>
        </row>
        <row r="188">
          <cell r="B188" t="str">
            <v>L:\!Прайсы\temp\Архив прайс-листов\1 Москва Архив\5 Спецпрайс архив\Гибкая черепица Katepal Спецпрайс архив.xls</v>
          </cell>
        </row>
        <row r="189">
          <cell r="B189" t="str">
            <v>L:\!Прайсы\temp\Архив прайс-листов\1 Москва Архив\9 Стоппрайс архив\Гибкая черепица Katepal Стоппрайс архив.xls</v>
          </cell>
        </row>
        <row r="224">
          <cell r="C224">
            <v>310839</v>
          </cell>
        </row>
        <row r="227">
          <cell r="C227">
            <v>535321</v>
          </cell>
        </row>
        <row r="228">
          <cell r="C228">
            <v>310841</v>
          </cell>
        </row>
        <row r="229">
          <cell r="C229">
            <v>310842</v>
          </cell>
        </row>
        <row r="230">
          <cell r="C230">
            <v>310844</v>
          </cell>
        </row>
        <row r="232">
          <cell r="C232">
            <v>310849</v>
          </cell>
        </row>
        <row r="233">
          <cell r="C233">
            <v>310855</v>
          </cell>
        </row>
        <row r="234">
          <cell r="C234">
            <v>310854</v>
          </cell>
        </row>
        <row r="235">
          <cell r="C235">
            <v>310856</v>
          </cell>
        </row>
        <row r="237">
          <cell r="C237">
            <v>310888</v>
          </cell>
        </row>
        <row r="240">
          <cell r="C240">
            <v>310887</v>
          </cell>
        </row>
        <row r="241">
          <cell r="C241">
            <v>310889</v>
          </cell>
        </row>
        <row r="243">
          <cell r="C243">
            <v>310891</v>
          </cell>
        </row>
        <row r="244">
          <cell r="C244">
            <v>310892</v>
          </cell>
        </row>
        <row r="245">
          <cell r="C245">
            <v>310902</v>
          </cell>
        </row>
        <row r="246">
          <cell r="C246">
            <v>310925</v>
          </cell>
        </row>
        <row r="259">
          <cell r="C259">
            <v>3</v>
          </cell>
        </row>
        <row r="262">
          <cell r="B262" t="str">
            <v>L:\!Прайсы\temp\Архив прайс-листов\1 Москва Архив\1 Розничные\Гибкая черепица Icopal архив.xls</v>
          </cell>
        </row>
        <row r="263">
          <cell r="B263" t="str">
            <v>L:\!Прайсы\temp\Архив прайс-листов\1 Москва Архив\2 Прайс 30\Гибкая черепица Icopal 30 архив.xls</v>
          </cell>
        </row>
        <row r="264">
          <cell r="B264" t="str">
            <v>L:\!Прайсы\temp\Архив прайс-листов\1 Москва Архив\3 Прайс 150\Гибкая черепица Icopal 150 архив.xls</v>
          </cell>
        </row>
        <row r="265">
          <cell r="B265" t="str">
            <v>L:\!Прайсы\temp\Архив прайс-листов\1 Москва Архив\4 Дилерский архив\Гибкая черепица Icopal Дилерский архив.xls</v>
          </cell>
        </row>
        <row r="266">
          <cell r="B266" t="str">
            <v>L:\!Прайсы\temp\Архив прайс-листов\1 Москва Архив\5 Спецпрайс архив\Гибкая черепица Icopal Спецпрайс архив.xls</v>
          </cell>
        </row>
        <row r="267">
          <cell r="B267" t="str">
            <v>L:\!Прайсы\temp\Архив прайс-листов\1 Москва Архив\9 Стоппрайс архив\Гибкая черепица Icopal Стоппрайс архив.xls</v>
          </cell>
        </row>
        <row r="277">
          <cell r="C277">
            <v>311200</v>
          </cell>
        </row>
        <row r="283">
          <cell r="C283">
            <v>311216</v>
          </cell>
        </row>
        <row r="297">
          <cell r="C297">
            <v>311202</v>
          </cell>
        </row>
        <row r="302">
          <cell r="C302">
            <v>311233</v>
          </cell>
        </row>
        <row r="303">
          <cell r="C303">
            <v>311234</v>
          </cell>
        </row>
        <row r="309">
          <cell r="C309">
            <v>311207</v>
          </cell>
        </row>
        <row r="310">
          <cell r="C310">
            <v>311208</v>
          </cell>
        </row>
        <row r="313">
          <cell r="C313">
            <v>311399</v>
          </cell>
        </row>
        <row r="326">
          <cell r="C326">
            <v>4</v>
          </cell>
        </row>
        <row r="329">
          <cell r="B329" t="str">
            <v>L:\!Прайсы\temp\Архив прайс-листов\1 Москва Архив\1 Розничные\Гибкая черепица Icopal Франция архив.xls</v>
          </cell>
        </row>
        <row r="330">
          <cell r="B330" t="str">
            <v>L:\!Прайсы\temp\Архив прайс-листов\1 Москва Архив\2 Прайс 30\Гибкая черепица Icopal Франция 30 архив.xls</v>
          </cell>
        </row>
        <row r="331">
          <cell r="B331" t="str">
            <v>L:\!Прайсы\temp\Архив прайс-листов\1 Москва Архив\3 Прайс 150\Гибкая черепица Icopal Франция 150 архив.xls</v>
          </cell>
        </row>
        <row r="332">
          <cell r="B332" t="str">
            <v>L:\!Прайсы\temp\Архив прайс-листов\1 Москва Архив\4 Дилерский архив\Гибкая черепица Icopal Франция Дилерский архив.xls</v>
          </cell>
        </row>
        <row r="333">
          <cell r="B333" t="str">
            <v>L:\!Прайсы\temp\Архив прайс-листов\1 Москва Архив\5 Спецпрайс архив\Гибкая черепица Icopal Франция Спецпрайс архив.xls</v>
          </cell>
        </row>
        <row r="334">
          <cell r="B334" t="str">
            <v>L:\!Прайсы\temp\Архив прайс-листов\1 Москва Архив\9 Стоппрайс архив\Гибкая черепица Icopal Франция Стоппрайс архив.xls</v>
          </cell>
        </row>
        <row r="339">
          <cell r="C339">
            <v>584351</v>
          </cell>
        </row>
        <row r="340">
          <cell r="C340">
            <v>595403</v>
          </cell>
        </row>
        <row r="341">
          <cell r="C341">
            <v>592131</v>
          </cell>
        </row>
        <row r="342">
          <cell r="C342">
            <v>302300</v>
          </cell>
        </row>
        <row r="343">
          <cell r="C343">
            <v>137023</v>
          </cell>
        </row>
        <row r="344">
          <cell r="C344">
            <v>114172</v>
          </cell>
        </row>
        <row r="345">
          <cell r="C345">
            <v>114164</v>
          </cell>
        </row>
        <row r="346">
          <cell r="C346">
            <v>114168</v>
          </cell>
        </row>
        <row r="347">
          <cell r="C347">
            <v>114160</v>
          </cell>
        </row>
        <row r="349">
          <cell r="C349">
            <v>590900</v>
          </cell>
        </row>
        <row r="350">
          <cell r="C350">
            <v>608529</v>
          </cell>
        </row>
        <row r="351">
          <cell r="C351">
            <v>608537</v>
          </cell>
        </row>
        <row r="352">
          <cell r="C352">
            <v>608539</v>
          </cell>
        </row>
        <row r="354">
          <cell r="C354">
            <v>114185</v>
          </cell>
        </row>
        <row r="355">
          <cell r="C355">
            <v>107821</v>
          </cell>
        </row>
        <row r="356">
          <cell r="C356">
            <v>114187</v>
          </cell>
        </row>
        <row r="357">
          <cell r="C357">
            <v>107822</v>
          </cell>
        </row>
        <row r="358">
          <cell r="C358">
            <v>107099</v>
          </cell>
        </row>
        <row r="359">
          <cell r="C359">
            <v>117237</v>
          </cell>
        </row>
        <row r="360">
          <cell r="C360">
            <v>107101</v>
          </cell>
        </row>
        <row r="361">
          <cell r="C361">
            <v>535737</v>
          </cell>
        </row>
        <row r="362">
          <cell r="C362">
            <v>577116</v>
          </cell>
        </row>
        <row r="363">
          <cell r="C363">
            <v>578809</v>
          </cell>
        </row>
        <row r="369">
          <cell r="C369">
            <v>608552</v>
          </cell>
        </row>
        <row r="370">
          <cell r="C370">
            <v>590909</v>
          </cell>
        </row>
        <row r="371">
          <cell r="C371">
            <v>588852</v>
          </cell>
        </row>
        <row r="384">
          <cell r="C384">
            <v>6</v>
          </cell>
        </row>
        <row r="387">
          <cell r="B387" t="str">
            <v>L:\!Прайсы\temp\Архив прайс-листов\1 Москва Архив\1 Розничные\Гибкая черепица Shinglas архив.xls</v>
          </cell>
        </row>
        <row r="388">
          <cell r="B388" t="str">
            <v>L:\!Прайсы\temp\Архив прайс-листов\1 Москва Архив\2 Прайс 30\Гибкая черепица Shinglas 30 архив.xls</v>
          </cell>
        </row>
        <row r="389">
          <cell r="B389" t="str">
            <v>L:\!Прайсы\temp\Архив прайс-листов\1 Москва Архив\3 Прайс 150\Гибкая черепица Shinglas 150 архив.xls</v>
          </cell>
        </row>
        <row r="390">
          <cell r="B390" t="str">
            <v>L:\!Прайсы\temp\Архив прайс-листов\1 Москва Архив\4 Дилерский архив\Гибкая черепица Shinglas Дилерский архив.xls</v>
          </cell>
        </row>
        <row r="391">
          <cell r="B391" t="str">
            <v>L:\!Прайсы\temp\Архив прайс-листов\1 Москва Архив\5 Спецпрайс архив\Гибкая черепица Shinglas Спецпрайс архив.xls</v>
          </cell>
        </row>
        <row r="392">
          <cell r="B392" t="str">
            <v>L:\!Прайсы\temp\Архив прайс-листов\1 Москва Архив\9 Стоппрайс архив\Гибкая черепица Shinglas Стоппрайс архив.xls</v>
          </cell>
        </row>
        <row r="397">
          <cell r="C397">
            <v>125287</v>
          </cell>
        </row>
        <row r="399">
          <cell r="C399">
            <v>125290</v>
          </cell>
        </row>
        <row r="400">
          <cell r="C400">
            <v>125275</v>
          </cell>
        </row>
        <row r="401">
          <cell r="C401">
            <v>125277</v>
          </cell>
        </row>
        <row r="402">
          <cell r="C402">
            <v>125299</v>
          </cell>
        </row>
        <row r="403">
          <cell r="C403">
            <v>125303</v>
          </cell>
        </row>
        <row r="404">
          <cell r="C404">
            <v>125294</v>
          </cell>
        </row>
        <row r="405">
          <cell r="C405">
            <v>125297</v>
          </cell>
        </row>
        <row r="406">
          <cell r="C406">
            <v>136766</v>
          </cell>
        </row>
        <row r="407">
          <cell r="C407">
            <v>613830</v>
          </cell>
        </row>
        <row r="408">
          <cell r="C408">
            <v>613848</v>
          </cell>
        </row>
        <row r="409">
          <cell r="C409">
            <v>613839</v>
          </cell>
        </row>
        <row r="410">
          <cell r="C410">
            <v>613834</v>
          </cell>
        </row>
        <row r="411">
          <cell r="C411">
            <v>125912</v>
          </cell>
        </row>
        <row r="412">
          <cell r="C412">
            <v>125334</v>
          </cell>
        </row>
        <row r="413">
          <cell r="C413">
            <v>109350</v>
          </cell>
        </row>
        <row r="414">
          <cell r="C414">
            <v>125336</v>
          </cell>
        </row>
        <row r="415">
          <cell r="C415">
            <v>114957</v>
          </cell>
        </row>
        <row r="416">
          <cell r="C416">
            <v>109353</v>
          </cell>
        </row>
        <row r="417">
          <cell r="C417">
            <v>149395</v>
          </cell>
        </row>
        <row r="418">
          <cell r="C418">
            <v>110568</v>
          </cell>
        </row>
        <row r="419">
          <cell r="C419">
            <v>125330</v>
          </cell>
        </row>
        <row r="420">
          <cell r="C420">
            <v>614033</v>
          </cell>
        </row>
        <row r="421">
          <cell r="C421">
            <v>614037</v>
          </cell>
        </row>
        <row r="422">
          <cell r="C422">
            <v>614148</v>
          </cell>
        </row>
        <row r="423">
          <cell r="C423">
            <v>614150</v>
          </cell>
        </row>
        <row r="436">
          <cell r="C436">
            <v>7</v>
          </cell>
        </row>
        <row r="439">
          <cell r="B439" t="str">
            <v>L:\!Прайсы\temp\Архив прайс-листов\1 Москва Архив\1 Розничные\Гибкая черепица Tegola архив.xls</v>
          </cell>
        </row>
        <row r="440">
          <cell r="B440" t="str">
            <v>L:\!Прайсы\temp\Архив прайс-листов\1 Москва Архив\2 Прайс 30\Гибкая черепица Tegola 30 архив.xls</v>
          </cell>
        </row>
        <row r="441">
          <cell r="B441" t="str">
            <v>L:\!Прайсы\temp\Архив прайс-листов\1 Москва Архив\3 Прайс 150\Гибкая черепица Tegola 150 архив.xls</v>
          </cell>
        </row>
        <row r="442">
          <cell r="B442" t="str">
            <v>L:\!Прайсы\temp\Архив прайс-листов\1 Москва Архив\4 Дилерский архив\Гибкая черепица Tegola Дилерский архив.xls</v>
          </cell>
        </row>
        <row r="443">
          <cell r="B443" t="str">
            <v>L:\!Прайсы\temp\Архив прайс-листов\1 Москва Архив\5 Спецпрайс архив\Гибкая черепица Tegola Спецпрайс архив.xls</v>
          </cell>
        </row>
        <row r="444">
          <cell r="B444" t="str">
            <v>L:\!Прайсы\temp\Архив прайс-листов\1 Москва Архив\9 Стоппрайс архив\Гибкая черепица Tegola Стоппрайс архив.xls</v>
          </cell>
        </row>
        <row r="450">
          <cell r="C450">
            <v>631820</v>
          </cell>
        </row>
        <row r="451">
          <cell r="C451">
            <v>162769</v>
          </cell>
        </row>
        <row r="452">
          <cell r="C452">
            <v>636207</v>
          </cell>
        </row>
        <row r="454">
          <cell r="C454">
            <v>111199</v>
          </cell>
        </row>
        <row r="456">
          <cell r="C456">
            <v>181927</v>
          </cell>
        </row>
        <row r="457">
          <cell r="C457">
            <v>16897</v>
          </cell>
        </row>
        <row r="459">
          <cell r="C459">
            <v>180359</v>
          </cell>
        </row>
        <row r="460">
          <cell r="C460">
            <v>12911</v>
          </cell>
        </row>
        <row r="462">
          <cell r="C462">
            <v>181221</v>
          </cell>
        </row>
        <row r="463">
          <cell r="C463">
            <v>421127</v>
          </cell>
        </row>
        <row r="464">
          <cell r="C464">
            <v>421133</v>
          </cell>
        </row>
        <row r="466">
          <cell r="C466">
            <v>16881</v>
          </cell>
        </row>
        <row r="469">
          <cell r="C469">
            <v>584327</v>
          </cell>
        </row>
        <row r="470">
          <cell r="C470">
            <v>520633</v>
          </cell>
        </row>
        <row r="471">
          <cell r="C471">
            <v>520630</v>
          </cell>
        </row>
        <row r="476">
          <cell r="C476">
            <v>150102</v>
          </cell>
        </row>
        <row r="479">
          <cell r="C479">
            <v>106489</v>
          </cell>
        </row>
        <row r="480">
          <cell r="C480">
            <v>115360</v>
          </cell>
        </row>
        <row r="482">
          <cell r="C482">
            <v>129105</v>
          </cell>
        </row>
        <row r="483">
          <cell r="C483">
            <v>532579</v>
          </cell>
        </row>
        <row r="485">
          <cell r="C485">
            <v>305638</v>
          </cell>
        </row>
        <row r="488">
          <cell r="C488">
            <v>422116</v>
          </cell>
        </row>
        <row r="489">
          <cell r="C489">
            <v>113650</v>
          </cell>
        </row>
        <row r="491">
          <cell r="C491">
            <v>103854</v>
          </cell>
        </row>
        <row r="492">
          <cell r="C492">
            <v>574041</v>
          </cell>
        </row>
        <row r="493">
          <cell r="C493">
            <v>549827</v>
          </cell>
        </row>
        <row r="494">
          <cell r="C494">
            <v>550232</v>
          </cell>
        </row>
        <row r="495">
          <cell r="C495">
            <v>593390</v>
          </cell>
        </row>
        <row r="496">
          <cell r="C496">
            <v>420596</v>
          </cell>
        </row>
        <row r="497">
          <cell r="C497">
            <v>619509</v>
          </cell>
        </row>
        <row r="499">
          <cell r="C499">
            <v>110568</v>
          </cell>
        </row>
        <row r="500">
          <cell r="C500">
            <v>125330</v>
          </cell>
        </row>
        <row r="501">
          <cell r="C501">
            <v>131946</v>
          </cell>
        </row>
        <row r="502">
          <cell r="C502">
            <v>590021</v>
          </cell>
        </row>
        <row r="503">
          <cell r="C503">
            <v>545818</v>
          </cell>
        </row>
        <row r="504">
          <cell r="C504">
            <v>545839</v>
          </cell>
        </row>
        <row r="505">
          <cell r="C505">
            <v>545843</v>
          </cell>
        </row>
        <row r="506">
          <cell r="C506">
            <v>548872</v>
          </cell>
        </row>
        <row r="507">
          <cell r="C507">
            <v>545872</v>
          </cell>
        </row>
        <row r="509">
          <cell r="C509">
            <v>687</v>
          </cell>
        </row>
        <row r="510">
          <cell r="C510">
            <v>532788</v>
          </cell>
        </row>
        <row r="521">
          <cell r="C521">
            <v>506</v>
          </cell>
        </row>
        <row r="529">
          <cell r="C529">
            <v>632534</v>
          </cell>
        </row>
        <row r="532">
          <cell r="C532">
            <v>632526</v>
          </cell>
        </row>
        <row r="536">
          <cell r="C536">
            <v>632530</v>
          </cell>
        </row>
        <row r="538">
          <cell r="C538">
            <v>632535</v>
          </cell>
        </row>
        <row r="539">
          <cell r="C539">
            <v>603170</v>
          </cell>
        </row>
        <row r="540">
          <cell r="C540">
            <v>603166</v>
          </cell>
        </row>
        <row r="541">
          <cell r="C541">
            <v>611424</v>
          </cell>
        </row>
        <row r="542">
          <cell r="C542">
            <v>611429</v>
          </cell>
        </row>
        <row r="543">
          <cell r="C543">
            <v>611433</v>
          </cell>
        </row>
        <row r="544">
          <cell r="C544">
            <v>611435</v>
          </cell>
        </row>
        <row r="545">
          <cell r="C545">
            <v>611439</v>
          </cell>
        </row>
        <row r="546">
          <cell r="C546">
            <v>611446</v>
          </cell>
        </row>
        <row r="547">
          <cell r="C547">
            <v>626340</v>
          </cell>
        </row>
        <row r="548">
          <cell r="C548">
            <v>626343</v>
          </cell>
        </row>
        <row r="549">
          <cell r="C549">
            <v>611455</v>
          </cell>
        </row>
        <row r="550">
          <cell r="C550">
            <v>611469</v>
          </cell>
        </row>
        <row r="551">
          <cell r="C551">
            <v>611474</v>
          </cell>
        </row>
        <row r="552">
          <cell r="C552">
            <v>611473</v>
          </cell>
        </row>
        <row r="553">
          <cell r="C553">
            <v>611476</v>
          </cell>
        </row>
        <row r="554">
          <cell r="C554">
            <v>611475</v>
          </cell>
        </row>
        <row r="555">
          <cell r="C555">
            <v>616708</v>
          </cell>
        </row>
        <row r="556">
          <cell r="C556">
            <v>635535</v>
          </cell>
        </row>
        <row r="557">
          <cell r="C557">
            <v>635704</v>
          </cell>
        </row>
        <row r="558">
          <cell r="C558">
            <v>635705</v>
          </cell>
        </row>
        <row r="559">
          <cell r="C559">
            <v>639553</v>
          </cell>
        </row>
        <row r="560">
          <cell r="C560">
            <v>639561</v>
          </cell>
        </row>
        <row r="573">
          <cell r="C573">
            <v>5</v>
          </cell>
        </row>
        <row r="576">
          <cell r="B576" t="str">
            <v>L:\!Прайсы\temp\Архив прайс-листов\1 Москва Архив\1 Розничные\Гибкая черепица Docke архив.xls</v>
          </cell>
        </row>
        <row r="577">
          <cell r="B577" t="str">
            <v>L:\!Прайсы\temp\Архив прайс-листов\1 Москва Архив\2 Прайс 30\Гибкая черепица Docke 30 архив.xls</v>
          </cell>
        </row>
        <row r="578">
          <cell r="B578" t="str">
            <v>L:\!Прайсы\temp\Архив прайс-листов\1 Москва Архив\3 Прайс 150\Гибкая черепица Docke 150 архив.xls</v>
          </cell>
        </row>
        <row r="579">
          <cell r="B579" t="str">
            <v>L:\!Прайсы\temp\Архив прайс-листов\1 Москва Архив\4 Дилерский архив\Гибкая черепица Docke Дилерский архив.xls</v>
          </cell>
        </row>
        <row r="580">
          <cell r="B580" t="str">
            <v>L:\!Прайсы\temp\Архив прайс-листов\1 Москва Архив\5 Спецпрайс архив\Гибкая черепица Docke Спецпрайс архив.xls</v>
          </cell>
        </row>
        <row r="581">
          <cell r="B581" t="str">
            <v>L:\!Прайсы\temp\Архив прайс-листов\1 Москва Архив\9 Стоппрайс архив\Гибкая черепица Docke Стоппрайс архив.xls</v>
          </cell>
        </row>
      </sheetData>
      <sheetData sheetId="1"/>
      <sheetData sheetId="2">
        <row r="123">
          <cell r="C123" t="str">
            <v>В нашем ассортименте также представлены материалы: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9">
          <cell r="C129" t="str">
            <v>В нашем ассортименте также представлены материалы:</v>
          </cell>
        </row>
      </sheetData>
      <sheetData sheetId="27"/>
      <sheetData sheetId="28"/>
      <sheetData sheetId="29"/>
      <sheetData sheetId="30"/>
      <sheetData sheetId="31"/>
      <sheetData sheetId="32">
        <row r="130">
          <cell r="C130" t="str">
            <v>В нашем ассортименте также представлены материалы: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идки"/>
      <sheetName val="Roto"/>
      <sheetName val="Roto ТД"/>
      <sheetName val="Roto 150"/>
      <sheetName val="Roto 450"/>
      <sheetName val="Roto 1000"/>
      <sheetName val="Roto 2500"/>
      <sheetName val="Roto СП1"/>
      <sheetName val="Roto СП2"/>
      <sheetName val="Roto СП3"/>
    </sheetNames>
    <sheetDataSet>
      <sheetData sheetId="0">
        <row r="4">
          <cell r="B4">
            <v>39905</v>
          </cell>
          <cell r="C4">
            <v>39905</v>
          </cell>
          <cell r="E4">
            <v>39905</v>
          </cell>
          <cell r="G4">
            <v>39905</v>
          </cell>
          <cell r="I4">
            <v>39905</v>
          </cell>
          <cell r="K4">
            <v>39905</v>
          </cell>
          <cell r="M4">
            <v>39905</v>
          </cell>
          <cell r="O4">
            <v>39905</v>
          </cell>
        </row>
        <row r="8">
          <cell r="D8">
            <v>0.8</v>
          </cell>
          <cell r="F8">
            <v>0.75</v>
          </cell>
          <cell r="H8">
            <v>0.75</v>
          </cell>
          <cell r="J8">
            <v>0.75</v>
          </cell>
          <cell r="L8">
            <v>0.75</v>
          </cell>
          <cell r="N8">
            <v>0.75</v>
          </cell>
          <cell r="P8">
            <v>0.75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идки"/>
      <sheetName val="Velux(1)"/>
      <sheetName val="Velux(2)"/>
      <sheetName val="Velux ТД(1)"/>
      <sheetName val="Velux ТД(2)"/>
      <sheetName val="Velux 150(1)"/>
      <sheetName val="Velux 150(2)"/>
      <sheetName val="Velux 450(1)"/>
      <sheetName val="Velux 450(2)"/>
      <sheetName val="Velux 1000(1)"/>
      <sheetName val="Velux 1000(2)"/>
      <sheetName val="Velux 2500(1)"/>
      <sheetName val="Velux 2500(2)"/>
      <sheetName val="Velux СП1(1)"/>
      <sheetName val="Velux СП1(2)"/>
      <sheetName val="Velux СП2(1)"/>
      <sheetName val="Velux СП2(2)"/>
      <sheetName val="Velux СП3(1)"/>
      <sheetName val="Velux СП3(2)"/>
    </sheetNames>
    <sheetDataSet>
      <sheetData sheetId="0">
        <row r="4">
          <cell r="B4">
            <v>39888</v>
          </cell>
        </row>
        <row r="8">
          <cell r="D8">
            <v>0.8</v>
          </cell>
          <cell r="F8">
            <v>0.75</v>
          </cell>
          <cell r="H8">
            <v>0.75</v>
          </cell>
          <cell r="J8">
            <v>0.75</v>
          </cell>
          <cell r="L8">
            <v>0.75</v>
          </cell>
          <cell r="N8">
            <v>0.75</v>
          </cell>
          <cell r="P8">
            <v>0.75</v>
          </cell>
        </row>
        <row r="9">
          <cell r="D9">
            <v>0.85</v>
          </cell>
          <cell r="F9">
            <v>0.85</v>
          </cell>
          <cell r="H9">
            <v>0.85</v>
          </cell>
          <cell r="J9">
            <v>0.85</v>
          </cell>
          <cell r="L9">
            <v>0.85</v>
          </cell>
          <cell r="N9">
            <v>0.85</v>
          </cell>
          <cell r="P9">
            <v>0.85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лист"/>
      <sheetName val="Лист1"/>
      <sheetName val="метсайдинг"/>
      <sheetName val="Все производители"/>
      <sheetName val="ондулин"/>
      <sheetName val="СПК"/>
      <sheetName val="МПК"/>
      <sheetName val="теплиц"/>
      <sheetName val="ВакваС"/>
      <sheetName val="Вdocke"/>
      <sheetName val="ВVortex"/>
      <sheetName val="В GL "/>
      <sheetName val="цоколь Docke"/>
      <sheetName val="САльПроф"/>
      <sheetName val="сайDocke"/>
      <sheetName val="сGL"/>
      <sheetName val="табл"/>
      <sheetName val="velux"/>
      <sheetName val="факр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идки"/>
      <sheetName val="Меню"/>
      <sheetName val="Водостоки"/>
      <sheetName val="Водостоки ТД"/>
      <sheetName val="Водостоки 150"/>
      <sheetName val="Водостоки 450"/>
      <sheetName val="Водостоки 1000"/>
      <sheetName val="Водостоки СП1"/>
      <sheetName val="Водостоки СП2"/>
      <sheetName val="Водостоки СП3"/>
    </sheetNames>
    <sheetDataSet>
      <sheetData sheetId="0">
        <row r="5">
          <cell r="B5">
            <v>40638</v>
          </cell>
        </row>
        <row r="6">
          <cell r="D6">
            <v>0.9</v>
          </cell>
          <cell r="F6">
            <v>0.85</v>
          </cell>
          <cell r="H6">
            <v>0.85</v>
          </cell>
          <cell r="J6">
            <v>0.8</v>
          </cell>
          <cell r="L6">
            <v>0.75</v>
          </cell>
          <cell r="N6">
            <v>0.7</v>
          </cell>
        </row>
        <row r="7">
          <cell r="J7">
            <v>0.75</v>
          </cell>
          <cell r="L7">
            <v>0.7</v>
          </cell>
          <cell r="N7">
            <v>0.7</v>
          </cell>
        </row>
        <row r="8">
          <cell r="D8">
            <v>0.8</v>
          </cell>
          <cell r="F8">
            <v>0.75</v>
          </cell>
          <cell r="H8">
            <v>0.73</v>
          </cell>
          <cell r="J8">
            <v>0.7</v>
          </cell>
          <cell r="L8">
            <v>0.65</v>
          </cell>
          <cell r="N8">
            <v>0.63</v>
          </cell>
        </row>
        <row r="10">
          <cell r="B10">
            <v>40662</v>
          </cell>
        </row>
        <row r="12">
          <cell r="D12">
            <v>1</v>
          </cell>
          <cell r="F12">
            <v>1</v>
          </cell>
          <cell r="H12">
            <v>1</v>
          </cell>
          <cell r="J12">
            <v>0.95</v>
          </cell>
          <cell r="L12">
            <v>0.92999999999999994</v>
          </cell>
          <cell r="N12">
            <v>0.92999999999999994</v>
          </cell>
        </row>
        <row r="13">
          <cell r="D13">
            <v>0.85</v>
          </cell>
          <cell r="F13">
            <v>0.8</v>
          </cell>
          <cell r="H13">
            <v>0.8</v>
          </cell>
          <cell r="J13">
            <v>0.75</v>
          </cell>
          <cell r="L13">
            <v>0.75</v>
          </cell>
          <cell r="N13">
            <v>0.75</v>
          </cell>
        </row>
        <row r="14">
          <cell r="D14">
            <v>0.9</v>
          </cell>
          <cell r="F14">
            <v>0.874</v>
          </cell>
          <cell r="H14">
            <v>0.874</v>
          </cell>
          <cell r="J14">
            <v>0.874</v>
          </cell>
          <cell r="L14">
            <v>0.82099999999999995</v>
          </cell>
          <cell r="N14">
            <v>0.82099999999999995</v>
          </cell>
        </row>
        <row r="15">
          <cell r="D15">
            <v>0.85</v>
          </cell>
          <cell r="F15">
            <v>0.8</v>
          </cell>
          <cell r="H15">
            <v>0.75</v>
          </cell>
          <cell r="J15">
            <v>0.7</v>
          </cell>
          <cell r="L15">
            <v>0.66999999999999993</v>
          </cell>
          <cell r="N15">
            <v>0.65</v>
          </cell>
        </row>
        <row r="16">
          <cell r="D16">
            <v>0.8</v>
          </cell>
          <cell r="F16">
            <v>0.75</v>
          </cell>
          <cell r="H16">
            <v>0.75</v>
          </cell>
          <cell r="J16">
            <v>0.75</v>
          </cell>
          <cell r="L16">
            <v>0.65</v>
          </cell>
          <cell r="N16">
            <v>0.65</v>
          </cell>
        </row>
        <row r="17">
          <cell r="D17">
            <v>0.8</v>
          </cell>
          <cell r="F17">
            <v>0.75</v>
          </cell>
          <cell r="H17">
            <v>0.75</v>
          </cell>
          <cell r="J17">
            <v>0.75</v>
          </cell>
          <cell r="L17">
            <v>0.7</v>
          </cell>
          <cell r="N17">
            <v>0.7</v>
          </cell>
        </row>
        <row r="19">
          <cell r="B19">
            <v>40666</v>
          </cell>
        </row>
        <row r="20">
          <cell r="D20">
            <v>0.88</v>
          </cell>
          <cell r="F20">
            <v>0.83</v>
          </cell>
          <cell r="H20">
            <v>0.83</v>
          </cell>
          <cell r="J20">
            <v>0.77</v>
          </cell>
          <cell r="L20">
            <v>0.75</v>
          </cell>
          <cell r="N20">
            <v>0.7</v>
          </cell>
        </row>
        <row r="21">
          <cell r="D21">
            <v>0.85</v>
          </cell>
          <cell r="F21">
            <v>0.8</v>
          </cell>
          <cell r="H21">
            <v>0.8</v>
          </cell>
          <cell r="J21">
            <v>0.75</v>
          </cell>
          <cell r="L21">
            <v>0.75</v>
          </cell>
          <cell r="N21">
            <v>0.7</v>
          </cell>
        </row>
        <row r="23">
          <cell r="B23">
            <v>40666</v>
          </cell>
        </row>
        <row r="24">
          <cell r="D24">
            <v>0.85</v>
          </cell>
          <cell r="F24">
            <v>0.75</v>
          </cell>
          <cell r="H24">
            <v>0.75</v>
          </cell>
          <cell r="J24">
            <v>0.7</v>
          </cell>
          <cell r="L24">
            <v>0.65</v>
          </cell>
          <cell r="N24">
            <v>0.65</v>
          </cell>
        </row>
        <row r="25">
          <cell r="D25">
            <v>1</v>
          </cell>
          <cell r="F25">
            <v>1</v>
          </cell>
          <cell r="H25">
            <v>1</v>
          </cell>
          <cell r="J25">
            <v>1</v>
          </cell>
          <cell r="L25">
            <v>1</v>
          </cell>
          <cell r="N25">
            <v>1</v>
          </cell>
        </row>
        <row r="26">
          <cell r="D26">
            <v>1</v>
          </cell>
          <cell r="F26">
            <v>1</v>
          </cell>
          <cell r="H26">
            <v>1</v>
          </cell>
          <cell r="J26">
            <v>1</v>
          </cell>
          <cell r="L26">
            <v>1</v>
          </cell>
          <cell r="N26">
            <v>1</v>
          </cell>
        </row>
        <row r="27">
          <cell r="D27">
            <v>0.8</v>
          </cell>
          <cell r="F27">
            <v>0.75</v>
          </cell>
          <cell r="H27">
            <v>0.75</v>
          </cell>
          <cell r="J27">
            <v>0.65</v>
          </cell>
          <cell r="L27">
            <v>0.65</v>
          </cell>
          <cell r="N27">
            <v>0.6</v>
          </cell>
        </row>
        <row r="29">
          <cell r="C29">
            <v>40653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Меню"/>
      <sheetName val="Все производители"/>
      <sheetName val="Все производители. 30"/>
      <sheetName val="Все производители. 150"/>
      <sheetName val="Все производители. Дилерский"/>
      <sheetName val="Все производители. Спецпрайс"/>
      <sheetName val="Все производители. Стоппрайс"/>
      <sheetName val="УНИКМА. М28"/>
      <sheetName val="УНИКМА. М28 30"/>
      <sheetName val="УНИКМА. М28 150"/>
      <sheetName val="УНИКМА. М28 Дилерский"/>
      <sheetName val="УНИКМА. М28 Спецпрайс"/>
      <sheetName val="УНИКМА. М28 Стоппрайс"/>
      <sheetName val="УНИКМА. T045, T05"/>
      <sheetName val="УНИКМА. T045, T05 30"/>
      <sheetName val="УНИКМА. T045, T05 150"/>
      <sheetName val="УНИКМА. T045, T05 Дил"/>
      <sheetName val="УНИКМА. T045, T05 Сп"/>
      <sheetName val="УНИКМА. T045, T05 Стоп"/>
      <sheetName val="GrandLine"/>
      <sheetName val="GrandLine 30"/>
      <sheetName val="GrandLine 150"/>
      <sheetName val="GrandLine Дилерский"/>
      <sheetName val="GrandLine Спецпрайс"/>
      <sheetName val="GrandLine Стоппрайс"/>
      <sheetName val="Ruukki"/>
      <sheetName val="Ruukki 30"/>
      <sheetName val="Ruukki 150"/>
      <sheetName val="Ruukki Дилерский"/>
      <sheetName val="Ruukki Спецпрайс"/>
      <sheetName val="Ruukki Стоппрайс"/>
    </sheetNames>
    <sheetDataSet>
      <sheetData sheetId="0">
        <row r="4">
          <cell r="B4">
            <v>42527</v>
          </cell>
        </row>
        <row r="5">
          <cell r="B5">
            <v>42527</v>
          </cell>
        </row>
        <row r="7">
          <cell r="B7">
            <v>42527</v>
          </cell>
        </row>
        <row r="9">
          <cell r="B9">
            <v>42527</v>
          </cell>
        </row>
        <row r="11">
          <cell r="B11">
            <v>42523</v>
          </cell>
        </row>
        <row r="13">
          <cell r="B13">
            <v>42504</v>
          </cell>
        </row>
        <row r="72">
          <cell r="C72">
            <v>550631</v>
          </cell>
        </row>
        <row r="80">
          <cell r="C80">
            <v>637246</v>
          </cell>
        </row>
        <row r="85">
          <cell r="C85">
            <v>612500</v>
          </cell>
        </row>
        <row r="88">
          <cell r="C88">
            <v>613570</v>
          </cell>
        </row>
        <row r="91">
          <cell r="C91">
            <v>614756</v>
          </cell>
        </row>
        <row r="92">
          <cell r="C92">
            <v>165613</v>
          </cell>
        </row>
        <row r="97">
          <cell r="C97">
            <v>184882</v>
          </cell>
        </row>
        <row r="98">
          <cell r="C98">
            <v>618463</v>
          </cell>
        </row>
        <row r="101">
          <cell r="C101">
            <v>303863</v>
          </cell>
        </row>
        <row r="102">
          <cell r="C102">
            <v>302113</v>
          </cell>
        </row>
        <row r="106">
          <cell r="C106">
            <v>174877</v>
          </cell>
        </row>
        <row r="110">
          <cell r="C110">
            <v>148730</v>
          </cell>
        </row>
        <row r="111">
          <cell r="C111">
            <v>151526</v>
          </cell>
        </row>
        <row r="114">
          <cell r="C114">
            <v>161247</v>
          </cell>
        </row>
        <row r="126">
          <cell r="C126">
            <v>539617</v>
          </cell>
        </row>
        <row r="134">
          <cell r="C134">
            <v>612501</v>
          </cell>
        </row>
        <row r="137">
          <cell r="C137">
            <v>13518</v>
          </cell>
        </row>
        <row r="141">
          <cell r="C141">
            <v>612627</v>
          </cell>
        </row>
        <row r="142">
          <cell r="C142">
            <v>180645</v>
          </cell>
        </row>
        <row r="143">
          <cell r="C143">
            <v>615263</v>
          </cell>
        </row>
        <row r="145">
          <cell r="C145">
            <v>637230</v>
          </cell>
        </row>
        <row r="146">
          <cell r="C146">
            <v>300937</v>
          </cell>
        </row>
        <row r="147">
          <cell r="C147">
            <v>6228</v>
          </cell>
        </row>
        <row r="148">
          <cell r="C148">
            <v>158792</v>
          </cell>
        </row>
        <row r="149">
          <cell r="C149">
            <v>170469</v>
          </cell>
        </row>
        <row r="150">
          <cell r="C150">
            <v>544334</v>
          </cell>
        </row>
        <row r="152">
          <cell r="C152">
            <v>544352</v>
          </cell>
        </row>
        <row r="153">
          <cell r="C153">
            <v>548341</v>
          </cell>
        </row>
        <row r="154">
          <cell r="C154">
            <v>544335</v>
          </cell>
        </row>
        <row r="155">
          <cell r="C155">
            <v>544354</v>
          </cell>
        </row>
        <row r="156">
          <cell r="C156">
            <v>549623</v>
          </cell>
        </row>
        <row r="158">
          <cell r="C158">
            <v>172668</v>
          </cell>
        </row>
        <row r="159">
          <cell r="C159">
            <v>301054</v>
          </cell>
        </row>
        <row r="160">
          <cell r="C160">
            <v>306921</v>
          </cell>
        </row>
        <row r="161">
          <cell r="C161">
            <v>172818</v>
          </cell>
        </row>
        <row r="162">
          <cell r="C162">
            <v>161165</v>
          </cell>
        </row>
        <row r="163">
          <cell r="C163">
            <v>161353</v>
          </cell>
        </row>
        <row r="165">
          <cell r="C165">
            <v>172674</v>
          </cell>
        </row>
        <row r="166">
          <cell r="C166">
            <v>181284</v>
          </cell>
        </row>
        <row r="167">
          <cell r="C167">
            <v>301082</v>
          </cell>
        </row>
        <row r="168">
          <cell r="C168">
            <v>172830</v>
          </cell>
        </row>
        <row r="169">
          <cell r="C169">
            <v>12568</v>
          </cell>
        </row>
        <row r="170">
          <cell r="C170">
            <v>159022</v>
          </cell>
        </row>
        <row r="179">
          <cell r="C179">
            <v>172686</v>
          </cell>
        </row>
        <row r="180">
          <cell r="C180">
            <v>181289</v>
          </cell>
        </row>
        <row r="181">
          <cell r="C181">
            <v>301065</v>
          </cell>
        </row>
        <row r="182">
          <cell r="C182">
            <v>172854</v>
          </cell>
        </row>
        <row r="183">
          <cell r="C183">
            <v>12590</v>
          </cell>
        </row>
        <row r="184">
          <cell r="C184">
            <v>159154</v>
          </cell>
        </row>
        <row r="186">
          <cell r="C186">
            <v>421133</v>
          </cell>
        </row>
        <row r="187">
          <cell r="C187">
            <v>520733</v>
          </cell>
        </row>
        <row r="188">
          <cell r="C188">
            <v>422960</v>
          </cell>
        </row>
        <row r="189">
          <cell r="C189">
            <v>422063</v>
          </cell>
        </row>
        <row r="190">
          <cell r="C190">
            <v>421127</v>
          </cell>
        </row>
        <row r="191">
          <cell r="C191">
            <v>423242</v>
          </cell>
        </row>
        <row r="193">
          <cell r="C193">
            <v>172698</v>
          </cell>
        </row>
        <row r="194">
          <cell r="C194">
            <v>181288</v>
          </cell>
        </row>
        <row r="195">
          <cell r="C195">
            <v>301067</v>
          </cell>
        </row>
        <row r="196">
          <cell r="C196">
            <v>172879</v>
          </cell>
        </row>
        <row r="197">
          <cell r="C197">
            <v>16897</v>
          </cell>
        </row>
        <row r="198">
          <cell r="C198">
            <v>159153</v>
          </cell>
        </row>
        <row r="200">
          <cell r="C200">
            <v>172680</v>
          </cell>
        </row>
        <row r="201">
          <cell r="C201">
            <v>181290</v>
          </cell>
        </row>
        <row r="202">
          <cell r="C202">
            <v>301069</v>
          </cell>
        </row>
        <row r="203">
          <cell r="C203">
            <v>172842</v>
          </cell>
        </row>
        <row r="204">
          <cell r="C204">
            <v>12632</v>
          </cell>
        </row>
        <row r="205">
          <cell r="C205">
            <v>159155</v>
          </cell>
        </row>
        <row r="207">
          <cell r="C207">
            <v>172699</v>
          </cell>
        </row>
        <row r="208">
          <cell r="C208">
            <v>580189</v>
          </cell>
        </row>
        <row r="209">
          <cell r="C209">
            <v>307626</v>
          </cell>
        </row>
        <row r="210">
          <cell r="C210">
            <v>172883</v>
          </cell>
        </row>
        <row r="211">
          <cell r="C211">
            <v>161347</v>
          </cell>
        </row>
        <row r="212">
          <cell r="C212">
            <v>587940</v>
          </cell>
        </row>
        <row r="214">
          <cell r="C214">
            <v>172705</v>
          </cell>
        </row>
        <row r="215">
          <cell r="C215">
            <v>183461</v>
          </cell>
        </row>
        <row r="216">
          <cell r="C216">
            <v>301101</v>
          </cell>
        </row>
        <row r="217">
          <cell r="C217">
            <v>172892</v>
          </cell>
        </row>
        <row r="218">
          <cell r="C218">
            <v>12646</v>
          </cell>
        </row>
        <row r="219">
          <cell r="C219">
            <v>159156</v>
          </cell>
        </row>
        <row r="220">
          <cell r="C220">
            <v>14727</v>
          </cell>
        </row>
        <row r="221">
          <cell r="C221">
            <v>612267</v>
          </cell>
        </row>
        <row r="223">
          <cell r="C223">
            <v>306010</v>
          </cell>
        </row>
        <row r="227">
          <cell r="C227">
            <v>528107</v>
          </cell>
        </row>
        <row r="231">
          <cell r="C231">
            <v>630818</v>
          </cell>
        </row>
        <row r="232">
          <cell r="C232">
            <v>591280</v>
          </cell>
        </row>
        <row r="233">
          <cell r="C233">
            <v>591289</v>
          </cell>
        </row>
        <row r="234">
          <cell r="C234">
            <v>591271</v>
          </cell>
        </row>
        <row r="235">
          <cell r="C235">
            <v>591263</v>
          </cell>
        </row>
        <row r="237">
          <cell r="C237">
            <v>420596</v>
          </cell>
        </row>
        <row r="239">
          <cell r="C239">
            <v>523906</v>
          </cell>
        </row>
        <row r="240">
          <cell r="C240">
            <v>185271</v>
          </cell>
        </row>
        <row r="241">
          <cell r="C241">
            <v>153131</v>
          </cell>
        </row>
        <row r="243">
          <cell r="C243">
            <v>200527</v>
          </cell>
        </row>
        <row r="247">
          <cell r="C247">
            <v>307152</v>
          </cell>
        </row>
        <row r="249">
          <cell r="C249">
            <v>305638</v>
          </cell>
        </row>
        <row r="251">
          <cell r="C251">
            <v>422116</v>
          </cell>
        </row>
        <row r="252">
          <cell r="C252">
            <v>113650</v>
          </cell>
        </row>
        <row r="253">
          <cell r="C253">
            <v>103854</v>
          </cell>
        </row>
        <row r="254">
          <cell r="C254">
            <v>532579</v>
          </cell>
        </row>
        <row r="256">
          <cell r="C256">
            <v>532788</v>
          </cell>
        </row>
        <row r="257">
          <cell r="C257">
            <v>545831</v>
          </cell>
        </row>
        <row r="258">
          <cell r="C258">
            <v>545853</v>
          </cell>
        </row>
        <row r="262">
          <cell r="C262">
            <v>184723</v>
          </cell>
        </row>
        <row r="264">
          <cell r="C264">
            <v>617196</v>
          </cell>
        </row>
        <row r="265">
          <cell r="C265">
            <v>167082</v>
          </cell>
        </row>
        <row r="266">
          <cell r="C266">
            <v>301167</v>
          </cell>
        </row>
        <row r="267">
          <cell r="C267">
            <v>161555</v>
          </cell>
        </row>
        <row r="268">
          <cell r="C268">
            <v>132390</v>
          </cell>
        </row>
        <row r="269">
          <cell r="C269">
            <v>573327</v>
          </cell>
        </row>
        <row r="271">
          <cell r="C271">
            <v>578527</v>
          </cell>
        </row>
        <row r="275">
          <cell r="C275">
            <v>133184</v>
          </cell>
        </row>
        <row r="276">
          <cell r="C276">
            <v>116087</v>
          </cell>
        </row>
        <row r="277">
          <cell r="C277">
            <v>526407</v>
          </cell>
        </row>
        <row r="343">
          <cell r="C343">
            <v>421035</v>
          </cell>
        </row>
        <row r="344">
          <cell r="C344">
            <v>615483</v>
          </cell>
        </row>
        <row r="345">
          <cell r="C345">
            <v>423152</v>
          </cell>
        </row>
        <row r="346">
          <cell r="C346">
            <v>535005</v>
          </cell>
        </row>
        <row r="350">
          <cell r="C350">
            <v>628756</v>
          </cell>
        </row>
        <row r="351">
          <cell r="C351">
            <v>628758</v>
          </cell>
        </row>
        <row r="352">
          <cell r="C352">
            <v>634754</v>
          </cell>
        </row>
        <row r="353">
          <cell r="C353">
            <v>634775</v>
          </cell>
        </row>
        <row r="354">
          <cell r="C354">
            <v>636329</v>
          </cell>
        </row>
        <row r="355">
          <cell r="C355">
            <v>624596</v>
          </cell>
        </row>
        <row r="356">
          <cell r="C356">
            <v>634753</v>
          </cell>
        </row>
        <row r="357">
          <cell r="C357">
            <v>634755</v>
          </cell>
        </row>
        <row r="358">
          <cell r="C358">
            <v>636335</v>
          </cell>
        </row>
        <row r="359">
          <cell r="C359">
            <v>422916</v>
          </cell>
        </row>
        <row r="360">
          <cell r="C360">
            <v>421847</v>
          </cell>
        </row>
        <row r="361">
          <cell r="C361">
            <v>628760</v>
          </cell>
        </row>
        <row r="362">
          <cell r="C362">
            <v>624614</v>
          </cell>
        </row>
        <row r="364">
          <cell r="C364">
            <v>625550</v>
          </cell>
        </row>
        <row r="367">
          <cell r="C367">
            <v>625554</v>
          </cell>
        </row>
        <row r="369">
          <cell r="C369">
            <v>627900</v>
          </cell>
        </row>
        <row r="371">
          <cell r="C371">
            <v>625556</v>
          </cell>
        </row>
        <row r="374">
          <cell r="C374">
            <v>623269</v>
          </cell>
        </row>
        <row r="375">
          <cell r="C375">
            <v>627901</v>
          </cell>
        </row>
        <row r="377">
          <cell r="C377">
            <v>604647</v>
          </cell>
        </row>
        <row r="378">
          <cell r="C378">
            <v>604643</v>
          </cell>
        </row>
        <row r="382">
          <cell r="C382">
            <v>594599</v>
          </cell>
        </row>
        <row r="384">
          <cell r="C384">
            <v>623267</v>
          </cell>
        </row>
        <row r="385">
          <cell r="C385">
            <v>627902</v>
          </cell>
        </row>
        <row r="386">
          <cell r="C386">
            <v>603445</v>
          </cell>
        </row>
        <row r="387">
          <cell r="C387">
            <v>605099</v>
          </cell>
        </row>
        <row r="388">
          <cell r="C388">
            <v>627905</v>
          </cell>
        </row>
        <row r="389">
          <cell r="C389">
            <v>605108</v>
          </cell>
        </row>
        <row r="394">
          <cell r="C394">
            <v>595537</v>
          </cell>
        </row>
        <row r="396">
          <cell r="C396">
            <v>623261</v>
          </cell>
        </row>
        <row r="397">
          <cell r="C397">
            <v>623263</v>
          </cell>
        </row>
        <row r="398">
          <cell r="C398">
            <v>623265</v>
          </cell>
        </row>
        <row r="399">
          <cell r="C399">
            <v>627903</v>
          </cell>
        </row>
        <row r="400">
          <cell r="C400">
            <v>603439</v>
          </cell>
        </row>
        <row r="401">
          <cell r="C401">
            <v>616365</v>
          </cell>
        </row>
        <row r="402">
          <cell r="C402">
            <v>627904</v>
          </cell>
        </row>
        <row r="403">
          <cell r="C403">
            <v>616370</v>
          </cell>
        </row>
        <row r="406">
          <cell r="C406">
            <v>625572</v>
          </cell>
        </row>
        <row r="408">
          <cell r="C408">
            <v>604663</v>
          </cell>
        </row>
        <row r="410">
          <cell r="C410">
            <v>594641</v>
          </cell>
        </row>
        <row r="411">
          <cell r="C411">
            <v>605110</v>
          </cell>
        </row>
        <row r="413">
          <cell r="C413">
            <v>595539</v>
          </cell>
        </row>
        <row r="414">
          <cell r="C414">
            <v>616385</v>
          </cell>
        </row>
        <row r="417">
          <cell r="C417">
            <v>165783</v>
          </cell>
        </row>
        <row r="418">
          <cell r="C418">
            <v>628790</v>
          </cell>
        </row>
        <row r="419">
          <cell r="C419">
            <v>625607</v>
          </cell>
        </row>
        <row r="421">
          <cell r="C421">
            <v>604665</v>
          </cell>
        </row>
        <row r="422">
          <cell r="C422">
            <v>598041</v>
          </cell>
        </row>
        <row r="423">
          <cell r="C423">
            <v>605116</v>
          </cell>
        </row>
        <row r="424">
          <cell r="C424">
            <v>596433</v>
          </cell>
        </row>
        <row r="425">
          <cell r="C425">
            <v>616392</v>
          </cell>
        </row>
        <row r="429">
          <cell r="C429">
            <v>524971</v>
          </cell>
        </row>
        <row r="430">
          <cell r="C430">
            <v>628791</v>
          </cell>
        </row>
        <row r="431">
          <cell r="C431">
            <v>625608</v>
          </cell>
        </row>
        <row r="433">
          <cell r="C433">
            <v>604666</v>
          </cell>
        </row>
        <row r="434">
          <cell r="C434">
            <v>595548</v>
          </cell>
        </row>
        <row r="435">
          <cell r="C435">
            <v>605117</v>
          </cell>
        </row>
        <row r="436">
          <cell r="C436">
            <v>596434</v>
          </cell>
        </row>
        <row r="437">
          <cell r="C437">
            <v>616393</v>
          </cell>
        </row>
        <row r="441">
          <cell r="C441">
            <v>526434</v>
          </cell>
        </row>
        <row r="442">
          <cell r="C442">
            <v>628792</v>
          </cell>
        </row>
        <row r="443">
          <cell r="C443">
            <v>625609</v>
          </cell>
        </row>
        <row r="445">
          <cell r="C445">
            <v>604667</v>
          </cell>
        </row>
        <row r="446">
          <cell r="C446">
            <v>597137</v>
          </cell>
        </row>
        <row r="447">
          <cell r="C447">
            <v>605118</v>
          </cell>
        </row>
        <row r="449">
          <cell r="C449">
            <v>596435</v>
          </cell>
        </row>
        <row r="450">
          <cell r="C450">
            <v>616394</v>
          </cell>
        </row>
        <row r="452">
          <cell r="C452">
            <v>164959</v>
          </cell>
        </row>
        <row r="453">
          <cell r="C453">
            <v>628794</v>
          </cell>
        </row>
        <row r="454">
          <cell r="C454">
            <v>625612</v>
          </cell>
        </row>
        <row r="455">
          <cell r="C455">
            <v>604668</v>
          </cell>
        </row>
        <row r="457">
          <cell r="C457">
            <v>594652</v>
          </cell>
        </row>
        <row r="458">
          <cell r="C458">
            <v>605119</v>
          </cell>
        </row>
        <row r="460">
          <cell r="C460">
            <v>596436</v>
          </cell>
        </row>
        <row r="461">
          <cell r="C461">
            <v>616396</v>
          </cell>
        </row>
        <row r="463">
          <cell r="C463">
            <v>164960</v>
          </cell>
        </row>
        <row r="464">
          <cell r="C464">
            <v>628789</v>
          </cell>
        </row>
        <row r="465">
          <cell r="C465">
            <v>625606</v>
          </cell>
        </row>
        <row r="467">
          <cell r="C467">
            <v>604670</v>
          </cell>
        </row>
        <row r="468">
          <cell r="C468">
            <v>601519</v>
          </cell>
        </row>
        <row r="469">
          <cell r="C469">
            <v>605121</v>
          </cell>
        </row>
        <row r="471">
          <cell r="C471">
            <v>596438</v>
          </cell>
        </row>
        <row r="472">
          <cell r="C472">
            <v>616391</v>
          </cell>
        </row>
        <row r="474">
          <cell r="C474">
            <v>164961</v>
          </cell>
        </row>
        <row r="475">
          <cell r="C475">
            <v>628788</v>
          </cell>
        </row>
        <row r="476">
          <cell r="C476">
            <v>625605</v>
          </cell>
        </row>
        <row r="478">
          <cell r="C478">
            <v>604669</v>
          </cell>
        </row>
        <row r="479">
          <cell r="C479">
            <v>605385</v>
          </cell>
        </row>
        <row r="480">
          <cell r="C480">
            <v>605120</v>
          </cell>
        </row>
        <row r="482">
          <cell r="C482">
            <v>596437</v>
          </cell>
        </row>
        <row r="483">
          <cell r="C483">
            <v>616390</v>
          </cell>
        </row>
        <row r="487">
          <cell r="C487">
            <v>628797</v>
          </cell>
        </row>
        <row r="488">
          <cell r="C488">
            <v>625615</v>
          </cell>
        </row>
        <row r="490">
          <cell r="C490">
            <v>604671</v>
          </cell>
        </row>
        <row r="491">
          <cell r="C491">
            <v>595858</v>
          </cell>
        </row>
        <row r="492">
          <cell r="C492">
            <v>605122</v>
          </cell>
        </row>
        <row r="494">
          <cell r="C494">
            <v>596439</v>
          </cell>
        </row>
        <row r="495">
          <cell r="C495">
            <v>616400</v>
          </cell>
        </row>
        <row r="498">
          <cell r="C498">
            <v>164953</v>
          </cell>
        </row>
        <row r="499">
          <cell r="C499">
            <v>628793</v>
          </cell>
        </row>
        <row r="500">
          <cell r="C500">
            <v>625610</v>
          </cell>
        </row>
        <row r="502">
          <cell r="C502">
            <v>604672</v>
          </cell>
        </row>
        <row r="503">
          <cell r="C503">
            <v>595550</v>
          </cell>
        </row>
        <row r="504">
          <cell r="C504">
            <v>605123</v>
          </cell>
        </row>
        <row r="506">
          <cell r="C506">
            <v>596440</v>
          </cell>
        </row>
        <row r="507">
          <cell r="C507">
            <v>616395</v>
          </cell>
        </row>
        <row r="510">
          <cell r="C510">
            <v>164954</v>
          </cell>
        </row>
        <row r="511">
          <cell r="C511">
            <v>628785</v>
          </cell>
        </row>
        <row r="512">
          <cell r="C512">
            <v>625602</v>
          </cell>
        </row>
        <row r="515">
          <cell r="C515">
            <v>595551</v>
          </cell>
        </row>
        <row r="516">
          <cell r="C516">
            <v>605124</v>
          </cell>
        </row>
        <row r="518">
          <cell r="C518">
            <v>596441</v>
          </cell>
        </row>
        <row r="519">
          <cell r="C519">
            <v>616387</v>
          </cell>
        </row>
        <row r="522">
          <cell r="C522">
            <v>531853</v>
          </cell>
        </row>
        <row r="523">
          <cell r="C523">
            <v>628786</v>
          </cell>
        </row>
        <row r="524">
          <cell r="C524">
            <v>625603</v>
          </cell>
        </row>
        <row r="526">
          <cell r="C526">
            <v>604674</v>
          </cell>
        </row>
        <row r="527">
          <cell r="C527">
            <v>605384</v>
          </cell>
        </row>
        <row r="528">
          <cell r="C528">
            <v>605125</v>
          </cell>
        </row>
        <row r="530">
          <cell r="C530">
            <v>596442</v>
          </cell>
        </row>
        <row r="531">
          <cell r="C531">
            <v>616388</v>
          </cell>
        </row>
        <row r="534">
          <cell r="C534">
            <v>523741</v>
          </cell>
        </row>
        <row r="535">
          <cell r="C535">
            <v>628787</v>
          </cell>
        </row>
        <row r="536">
          <cell r="C536">
            <v>625604</v>
          </cell>
        </row>
        <row r="538">
          <cell r="C538">
            <v>604675</v>
          </cell>
        </row>
        <row r="539">
          <cell r="C539">
            <v>597151</v>
          </cell>
        </row>
        <row r="540">
          <cell r="C540">
            <v>605126</v>
          </cell>
        </row>
        <row r="542">
          <cell r="C542">
            <v>596443</v>
          </cell>
        </row>
        <row r="543">
          <cell r="C543">
            <v>616389</v>
          </cell>
        </row>
        <row r="546">
          <cell r="C546">
            <v>164955</v>
          </cell>
        </row>
        <row r="547">
          <cell r="C547">
            <v>628795</v>
          </cell>
        </row>
        <row r="548">
          <cell r="C548">
            <v>625613</v>
          </cell>
        </row>
        <row r="550">
          <cell r="C550">
            <v>604676</v>
          </cell>
        </row>
        <row r="551">
          <cell r="C551">
            <v>597148</v>
          </cell>
        </row>
        <row r="552">
          <cell r="C552">
            <v>605127</v>
          </cell>
        </row>
        <row r="554">
          <cell r="C554">
            <v>596444</v>
          </cell>
        </row>
        <row r="555">
          <cell r="C555">
            <v>616397</v>
          </cell>
        </row>
        <row r="558">
          <cell r="C558">
            <v>554841</v>
          </cell>
        </row>
        <row r="559">
          <cell r="C559">
            <v>628796</v>
          </cell>
        </row>
        <row r="560">
          <cell r="C560">
            <v>625614</v>
          </cell>
        </row>
        <row r="562">
          <cell r="C562">
            <v>604677</v>
          </cell>
        </row>
        <row r="563">
          <cell r="C563">
            <v>605383</v>
          </cell>
        </row>
        <row r="564">
          <cell r="C564">
            <v>605128</v>
          </cell>
        </row>
        <row r="566">
          <cell r="C566">
            <v>596445</v>
          </cell>
        </row>
        <row r="567">
          <cell r="C567">
            <v>616399</v>
          </cell>
        </row>
        <row r="569">
          <cell r="C569">
            <v>166148</v>
          </cell>
        </row>
        <row r="763">
          <cell r="C763">
            <v>550291</v>
          </cell>
        </row>
        <row r="764">
          <cell r="C764">
            <v>563035</v>
          </cell>
        </row>
        <row r="768">
          <cell r="C768">
            <v>626774</v>
          </cell>
        </row>
        <row r="769">
          <cell r="C769">
            <v>631261</v>
          </cell>
        </row>
        <row r="770">
          <cell r="C770">
            <v>561202</v>
          </cell>
        </row>
        <row r="772">
          <cell r="C772">
            <v>550279</v>
          </cell>
        </row>
        <row r="773">
          <cell r="C773">
            <v>627720</v>
          </cell>
        </row>
        <row r="774">
          <cell r="C774">
            <v>613777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2">
          <cell r="C92" t="str">
            <v>В нашем ассортименте также представлены материалы:</v>
          </cell>
        </row>
      </sheetData>
      <sheetData sheetId="9"/>
      <sheetData sheetId="10"/>
      <sheetData sheetId="11"/>
      <sheetData sheetId="12"/>
      <sheetData sheetId="13"/>
      <sheetData sheetId="14">
        <row r="95">
          <cell r="C95" t="str">
            <v>В нашем ассортименте также представлены материалы:</v>
          </cell>
        </row>
      </sheetData>
      <sheetData sheetId="15"/>
      <sheetData sheetId="16"/>
      <sheetData sheetId="17"/>
      <sheetData sheetId="18"/>
      <sheetData sheetId="19"/>
      <sheetData sheetId="20">
        <row r="67">
          <cell r="C67" t="str">
            <v>В нашем ассортименте также представлены материалы:</v>
          </cell>
        </row>
      </sheetData>
      <sheetData sheetId="21"/>
      <sheetData sheetId="22"/>
      <sheetData sheetId="23"/>
      <sheetData sheetId="24"/>
      <sheetData sheetId="25"/>
      <sheetData sheetId="26">
        <row r="90">
          <cell r="C90" t="str">
            <v>В нашем ассортименте также представлены материалы:</v>
          </cell>
        </row>
      </sheetData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идки"/>
      <sheetName val="Ruflex"/>
      <sheetName val="Ruflex ТД"/>
      <sheetName val="Ruflex 300"/>
      <sheetName val="Ruflex 600"/>
      <sheetName val="Ruflex 1000"/>
      <sheetName val="Ruflex 2500"/>
      <sheetName val="Ruflex СП1"/>
      <sheetName val="Ruflex СП2"/>
      <sheetName val="Ruflex СП3"/>
    </sheetNames>
    <sheetDataSet>
      <sheetData sheetId="0" refreshError="1">
        <row r="4">
          <cell r="B4">
            <v>39721</v>
          </cell>
          <cell r="C4">
            <v>39721</v>
          </cell>
          <cell r="E4">
            <v>39721</v>
          </cell>
          <cell r="G4">
            <v>39721</v>
          </cell>
          <cell r="I4">
            <v>39721</v>
          </cell>
          <cell r="K4">
            <v>39721</v>
          </cell>
          <cell r="M4">
            <v>39721</v>
          </cell>
          <cell r="O4">
            <v>39721</v>
          </cell>
        </row>
        <row r="7">
          <cell r="D7">
            <v>0.9</v>
          </cell>
          <cell r="F7">
            <v>0.81</v>
          </cell>
          <cell r="H7">
            <v>0.81</v>
          </cell>
          <cell r="J7">
            <v>0.81</v>
          </cell>
          <cell r="L7">
            <v>0.81</v>
          </cell>
          <cell r="N7">
            <v>0.81</v>
          </cell>
          <cell r="P7">
            <v>0.81</v>
          </cell>
        </row>
        <row r="8">
          <cell r="D8">
            <v>0.92</v>
          </cell>
          <cell r="F8">
            <v>0.88</v>
          </cell>
          <cell r="H8">
            <v>0.88</v>
          </cell>
          <cell r="J8">
            <v>0.88</v>
          </cell>
          <cell r="L8">
            <v>0.85</v>
          </cell>
          <cell r="N8">
            <v>0.82</v>
          </cell>
          <cell r="P8">
            <v>0.82</v>
          </cell>
        </row>
        <row r="9">
          <cell r="D9">
            <v>0.96</v>
          </cell>
          <cell r="F9">
            <v>0.96</v>
          </cell>
          <cell r="H9">
            <v>0.96</v>
          </cell>
          <cell r="J9">
            <v>0.96</v>
          </cell>
          <cell r="L9">
            <v>0.96</v>
          </cell>
          <cell r="N9">
            <v>0.96</v>
          </cell>
          <cell r="P9">
            <v>0.96</v>
          </cell>
        </row>
        <row r="10">
          <cell r="D10">
            <v>0.95</v>
          </cell>
          <cell r="F10">
            <v>0.93</v>
          </cell>
          <cell r="H10">
            <v>0.93</v>
          </cell>
          <cell r="J10">
            <v>0.9</v>
          </cell>
          <cell r="L10">
            <v>0.9</v>
          </cell>
          <cell r="N10">
            <v>0.9</v>
          </cell>
          <cell r="P10">
            <v>0.9</v>
          </cell>
        </row>
        <row r="11">
          <cell r="D11">
            <v>0.8</v>
          </cell>
          <cell r="F11">
            <v>0.8</v>
          </cell>
          <cell r="H11">
            <v>0.8</v>
          </cell>
          <cell r="J11">
            <v>0.8</v>
          </cell>
          <cell r="L11">
            <v>0.8</v>
          </cell>
          <cell r="N11">
            <v>0.8</v>
          </cell>
          <cell r="P11">
            <v>0.8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epal"/>
      <sheetName val="Tegola"/>
      <sheetName val="ТЕХНОНИКОЛЬ"/>
      <sheetName val="DOCKE"/>
      <sheetName val="Лист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К (опт)"/>
      <sheetName val="металл"/>
      <sheetName val="мет"/>
      <sheetName val="Интер"/>
      <sheetName val="мGL"/>
      <sheetName val="полик"/>
      <sheetName val="Акс СПК"/>
      <sheetName val="тепл"/>
      <sheetName val="ВакваС"/>
      <sheetName val="ВGamr"/>
      <sheetName val="Вdocke"/>
      <sheetName val="В GL "/>
      <sheetName val="В интер"/>
      <sheetName val="shingl норм"/>
      <sheetName val="цоколь Docke"/>
      <sheetName val="Tegola"/>
      <sheetName val="гиб Docke"/>
      <sheetName val="Katepal"/>
      <sheetName val="САльПроф"/>
      <sheetName val="сайDocke"/>
      <sheetName val="сGL"/>
      <sheetName val="Лист1"/>
      <sheetName val="та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Меню"/>
      <sheetName val="Все производители"/>
      <sheetName val="Все производители. 30"/>
      <sheetName val="Все производители. 150"/>
      <sheetName val="Все производители. Строительный"/>
      <sheetName val="Все производители. Спецпрайс"/>
      <sheetName val="Все производители. Д"/>
      <sheetName val="Все производители. Д1"/>
      <sheetName val="УНИКМА"/>
      <sheetName val="УНИКМА. 30"/>
      <sheetName val="УНИКМА. 150"/>
      <sheetName val="УНИКМА. Строительный"/>
      <sheetName val="УНИКМА. Спецпрайс"/>
      <sheetName val="УНИКМА. Д"/>
      <sheetName val="УНИКМА. Д1"/>
      <sheetName val="УНИКМА. T05"/>
      <sheetName val="УНИКМА. T05 30"/>
      <sheetName val="УНИКМА. T05 150"/>
      <sheetName val="УНИКМА. T05 Ст"/>
      <sheetName val="УНИКМА. T05 Сп"/>
      <sheetName val="GrandLine"/>
      <sheetName val="GrandLine 30"/>
      <sheetName val="GrandLine 150"/>
      <sheetName val="GrandLine Строительный"/>
      <sheetName val="GrandLine Спецпрайс"/>
      <sheetName val="GrandLine Д"/>
      <sheetName val="GrandLine Д1"/>
      <sheetName val="Ruukki"/>
      <sheetName val="Ruukki 30"/>
      <sheetName val="Ruukki 150"/>
      <sheetName val="Ruukki Строительный"/>
      <sheetName val="Ruukki Спецпрайс"/>
      <sheetName val="Ruukki Д"/>
      <sheetName val="Ruukki Д1"/>
    </sheetNames>
    <sheetDataSet>
      <sheetData sheetId="0">
        <row r="4">
          <cell r="B4">
            <v>43547</v>
          </cell>
        </row>
        <row r="30">
          <cell r="D30">
            <v>12</v>
          </cell>
        </row>
        <row r="32">
          <cell r="D32">
            <v>20</v>
          </cell>
        </row>
        <row r="33">
          <cell r="D33">
            <v>21</v>
          </cell>
        </row>
        <row r="82">
          <cell r="B82" t="str">
            <v>L:\!Прайсы\6 Прайсы ЛФ\1 Москва\2 Д\Металлочерепица ТД СМ Д.xls</v>
          </cell>
        </row>
        <row r="83">
          <cell r="B83" t="str">
            <v>L:\!Прайсы\6 Прайсы ЛФ\1 Москва\3 Д1\Металлочерепица ТД СМ Д1.xls</v>
          </cell>
        </row>
        <row r="106">
          <cell r="C106">
            <v>698071</v>
          </cell>
        </row>
        <row r="124">
          <cell r="C124">
            <v>302467</v>
          </cell>
        </row>
        <row r="136">
          <cell r="C136">
            <v>149145</v>
          </cell>
        </row>
        <row r="138">
          <cell r="C138">
            <v>160891</v>
          </cell>
        </row>
        <row r="163">
          <cell r="C163">
            <v>698285</v>
          </cell>
        </row>
        <row r="176">
          <cell r="C176">
            <v>300936</v>
          </cell>
        </row>
        <row r="178">
          <cell r="C178">
            <v>6175</v>
          </cell>
        </row>
        <row r="180">
          <cell r="C180">
            <v>158791</v>
          </cell>
        </row>
        <row r="190">
          <cell r="C190">
            <v>698294</v>
          </cell>
        </row>
        <row r="191">
          <cell r="C191">
            <v>698295</v>
          </cell>
        </row>
        <row r="192">
          <cell r="C192">
            <v>698296</v>
          </cell>
        </row>
        <row r="193">
          <cell r="C193">
            <v>698297</v>
          </cell>
        </row>
        <row r="194">
          <cell r="C194">
            <v>698298</v>
          </cell>
        </row>
        <row r="195">
          <cell r="C195">
            <v>698300</v>
          </cell>
        </row>
        <row r="196">
          <cell r="C196">
            <v>699253</v>
          </cell>
        </row>
        <row r="197">
          <cell r="C197">
            <v>698303</v>
          </cell>
        </row>
        <row r="247">
          <cell r="C247">
            <v>708640</v>
          </cell>
        </row>
        <row r="262">
          <cell r="C262">
            <v>134634</v>
          </cell>
        </row>
        <row r="274">
          <cell r="C274">
            <v>696971</v>
          </cell>
        </row>
        <row r="311">
          <cell r="C311">
            <v>700618</v>
          </cell>
        </row>
        <row r="312">
          <cell r="C312">
            <v>700619</v>
          </cell>
        </row>
        <row r="316">
          <cell r="C316">
            <v>100451</v>
          </cell>
        </row>
        <row r="327">
          <cell r="C327">
            <v>681449</v>
          </cell>
        </row>
        <row r="328">
          <cell r="C328">
            <v>681447</v>
          </cell>
        </row>
        <row r="329">
          <cell r="C329">
            <v>681431</v>
          </cell>
        </row>
        <row r="330">
          <cell r="C330">
            <v>681445</v>
          </cell>
        </row>
        <row r="331">
          <cell r="C331">
            <v>690767</v>
          </cell>
        </row>
        <row r="332">
          <cell r="C332">
            <v>697999</v>
          </cell>
        </row>
        <row r="333">
          <cell r="C333">
            <v>685610</v>
          </cell>
        </row>
        <row r="372">
          <cell r="B372" t="str">
            <v>L:\!Прайсы\temp\Архив прайс-листов\6 Прайсы ЛФ Архив\1 Москва Архив\2 Д Архив\Металлочерепица вся Д архив.xls</v>
          </cell>
        </row>
        <row r="373">
          <cell r="B373" t="str">
            <v>L:\!Прайсы\temp\Архив прайс-листов\6 Прайсы ЛФ Архив\1 Москва Архив\3 Д1 Архив\Металлочерепица вся Д1  архив.xls</v>
          </cell>
        </row>
        <row r="380">
          <cell r="B380" t="str">
            <v>L:\!Прайсы\temp\Архив прайс-листов\6 Прайсы ЛФ Архив\1 Москва Архив\2 Д Архив\Металлочерепица М28 Д архив.xls</v>
          </cell>
        </row>
        <row r="381">
          <cell r="B381" t="str">
            <v>L:\!Прайсы\temp\Архив прайс-листов\6 Прайсы ЛФ Архив\1 Москва Архив\3 Д1 Архив\Металлочерепица М28 Д1  архив.xls</v>
          </cell>
        </row>
        <row r="401">
          <cell r="C401">
            <v>636331</v>
          </cell>
        </row>
        <row r="402">
          <cell r="C402">
            <v>674206</v>
          </cell>
        </row>
        <row r="403">
          <cell r="C403">
            <v>708019</v>
          </cell>
        </row>
        <row r="404">
          <cell r="C404">
            <v>636327</v>
          </cell>
        </row>
        <row r="405">
          <cell r="C405">
            <v>649592</v>
          </cell>
        </row>
        <row r="410">
          <cell r="C410">
            <v>708017</v>
          </cell>
        </row>
        <row r="415">
          <cell r="C415">
            <v>707984</v>
          </cell>
        </row>
        <row r="417">
          <cell r="C417">
            <v>645894</v>
          </cell>
        </row>
        <row r="418">
          <cell r="C418">
            <v>645898</v>
          </cell>
        </row>
        <row r="419">
          <cell r="C419">
            <v>673130</v>
          </cell>
        </row>
        <row r="420">
          <cell r="C420">
            <v>707978</v>
          </cell>
        </row>
        <row r="421">
          <cell r="C421">
            <v>645896</v>
          </cell>
        </row>
        <row r="422">
          <cell r="C422">
            <v>693050</v>
          </cell>
        </row>
        <row r="423">
          <cell r="C423">
            <v>693053</v>
          </cell>
        </row>
        <row r="424">
          <cell r="C424">
            <v>693059</v>
          </cell>
        </row>
        <row r="425">
          <cell r="C425">
            <v>714392</v>
          </cell>
        </row>
        <row r="426">
          <cell r="C426">
            <v>693056</v>
          </cell>
        </row>
        <row r="431">
          <cell r="C431">
            <v>682072</v>
          </cell>
        </row>
        <row r="432">
          <cell r="C432">
            <v>682075</v>
          </cell>
        </row>
        <row r="433">
          <cell r="C433">
            <v>682084</v>
          </cell>
        </row>
        <row r="434">
          <cell r="C434">
            <v>682087</v>
          </cell>
        </row>
        <row r="435">
          <cell r="C435">
            <v>682078</v>
          </cell>
        </row>
        <row r="436">
          <cell r="C436">
            <v>682081</v>
          </cell>
        </row>
        <row r="437">
          <cell r="C437">
            <v>682090</v>
          </cell>
        </row>
        <row r="438">
          <cell r="C438">
            <v>682093</v>
          </cell>
        </row>
        <row r="439">
          <cell r="C439">
            <v>707974</v>
          </cell>
        </row>
        <row r="440">
          <cell r="C440">
            <v>707976</v>
          </cell>
        </row>
        <row r="445">
          <cell r="C445">
            <v>645850</v>
          </cell>
        </row>
        <row r="446">
          <cell r="C446">
            <v>693061</v>
          </cell>
        </row>
        <row r="448">
          <cell r="C448">
            <v>682095</v>
          </cell>
        </row>
        <row r="449">
          <cell r="C449">
            <v>682097</v>
          </cell>
        </row>
        <row r="459">
          <cell r="C459">
            <v>707972</v>
          </cell>
        </row>
        <row r="471">
          <cell r="C471">
            <v>707970</v>
          </cell>
        </row>
        <row r="491">
          <cell r="C491">
            <v>707966</v>
          </cell>
        </row>
        <row r="495">
          <cell r="C495">
            <v>707968</v>
          </cell>
        </row>
        <row r="498">
          <cell r="C498">
            <v>648283</v>
          </cell>
        </row>
        <row r="499">
          <cell r="C499">
            <v>648288</v>
          </cell>
        </row>
        <row r="500">
          <cell r="C500">
            <v>648291</v>
          </cell>
        </row>
        <row r="501">
          <cell r="C501">
            <v>648294</v>
          </cell>
        </row>
        <row r="502">
          <cell r="C502">
            <v>648297</v>
          </cell>
        </row>
        <row r="504">
          <cell r="C504">
            <v>648302</v>
          </cell>
        </row>
        <row r="505">
          <cell r="C505">
            <v>648306</v>
          </cell>
        </row>
        <row r="507">
          <cell r="C507">
            <v>648310</v>
          </cell>
        </row>
        <row r="509">
          <cell r="C509">
            <v>706650</v>
          </cell>
        </row>
        <row r="510">
          <cell r="C510">
            <v>706653</v>
          </cell>
        </row>
        <row r="511">
          <cell r="C511">
            <v>706658</v>
          </cell>
        </row>
        <row r="512">
          <cell r="C512">
            <v>706661</v>
          </cell>
        </row>
        <row r="513">
          <cell r="C513">
            <v>707980</v>
          </cell>
        </row>
        <row r="524">
          <cell r="C524">
            <v>705747</v>
          </cell>
        </row>
        <row r="529">
          <cell r="C529">
            <v>646143</v>
          </cell>
        </row>
        <row r="530">
          <cell r="C530">
            <v>693093</v>
          </cell>
        </row>
        <row r="533">
          <cell r="C533">
            <v>682520</v>
          </cell>
        </row>
        <row r="534">
          <cell r="C534">
            <v>682527</v>
          </cell>
        </row>
        <row r="541">
          <cell r="C541">
            <v>705769</v>
          </cell>
        </row>
        <row r="547">
          <cell r="C547">
            <v>646144</v>
          </cell>
        </row>
        <row r="548">
          <cell r="C548">
            <v>693094</v>
          </cell>
        </row>
        <row r="551">
          <cell r="C551">
            <v>682521</v>
          </cell>
        </row>
        <row r="552">
          <cell r="C552">
            <v>682528</v>
          </cell>
        </row>
        <row r="559">
          <cell r="C559">
            <v>705770</v>
          </cell>
        </row>
        <row r="565">
          <cell r="C565">
            <v>646145</v>
          </cell>
        </row>
        <row r="566">
          <cell r="C566">
            <v>693096</v>
          </cell>
        </row>
        <row r="569">
          <cell r="C569">
            <v>682522</v>
          </cell>
        </row>
        <row r="570">
          <cell r="C570">
            <v>682529</v>
          </cell>
        </row>
        <row r="578">
          <cell r="C578">
            <v>705772</v>
          </cell>
        </row>
        <row r="582">
          <cell r="C582">
            <v>646147</v>
          </cell>
        </row>
        <row r="583">
          <cell r="C583">
            <v>693101</v>
          </cell>
        </row>
        <row r="585">
          <cell r="C585">
            <v>682181</v>
          </cell>
        </row>
        <row r="586">
          <cell r="C586">
            <v>682182</v>
          </cell>
        </row>
        <row r="595">
          <cell r="C595">
            <v>705773</v>
          </cell>
        </row>
        <row r="624">
          <cell r="C624">
            <v>554836</v>
          </cell>
        </row>
        <row r="626">
          <cell r="C626">
            <v>646148</v>
          </cell>
        </row>
        <row r="627">
          <cell r="C627">
            <v>693113</v>
          </cell>
        </row>
        <row r="629">
          <cell r="C629">
            <v>682185</v>
          </cell>
        </row>
        <row r="630">
          <cell r="C630">
            <v>682186</v>
          </cell>
        </row>
        <row r="639">
          <cell r="C639">
            <v>705788</v>
          </cell>
        </row>
        <row r="644">
          <cell r="C644">
            <v>646149</v>
          </cell>
        </row>
        <row r="645">
          <cell r="C645">
            <v>693098</v>
          </cell>
        </row>
        <row r="648">
          <cell r="C648">
            <v>682523</v>
          </cell>
        </row>
        <row r="649">
          <cell r="C649">
            <v>682530</v>
          </cell>
        </row>
        <row r="657">
          <cell r="C657">
            <v>705790</v>
          </cell>
        </row>
        <row r="662">
          <cell r="C662">
            <v>646150</v>
          </cell>
        </row>
        <row r="663">
          <cell r="C663">
            <v>693087</v>
          </cell>
        </row>
        <row r="666">
          <cell r="C666">
            <v>682518</v>
          </cell>
        </row>
        <row r="667">
          <cell r="C667">
            <v>682525</v>
          </cell>
        </row>
        <row r="675">
          <cell r="C675">
            <v>705785</v>
          </cell>
        </row>
        <row r="680">
          <cell r="C680">
            <v>646151</v>
          </cell>
        </row>
        <row r="681">
          <cell r="C681">
            <v>693088</v>
          </cell>
        </row>
        <row r="684">
          <cell r="C684">
            <v>682519</v>
          </cell>
        </row>
        <row r="685">
          <cell r="C685">
            <v>682526</v>
          </cell>
        </row>
        <row r="693">
          <cell r="C693">
            <v>705786</v>
          </cell>
        </row>
        <row r="698">
          <cell r="C698">
            <v>646152</v>
          </cell>
        </row>
        <row r="699">
          <cell r="C699">
            <v>693092</v>
          </cell>
        </row>
        <row r="702">
          <cell r="C702">
            <v>682178</v>
          </cell>
        </row>
        <row r="703">
          <cell r="C703">
            <v>682180</v>
          </cell>
        </row>
        <row r="711">
          <cell r="C711">
            <v>705787</v>
          </cell>
        </row>
        <row r="716">
          <cell r="C716">
            <v>646153</v>
          </cell>
        </row>
        <row r="717">
          <cell r="C717">
            <v>693107</v>
          </cell>
        </row>
        <row r="720">
          <cell r="C720">
            <v>682524</v>
          </cell>
        </row>
        <row r="721">
          <cell r="C721">
            <v>682531</v>
          </cell>
        </row>
        <row r="729">
          <cell r="C729">
            <v>705780</v>
          </cell>
        </row>
        <row r="734">
          <cell r="C734">
            <v>646154</v>
          </cell>
        </row>
        <row r="735">
          <cell r="C735">
            <v>693108</v>
          </cell>
        </row>
        <row r="737">
          <cell r="C737">
            <v>682184</v>
          </cell>
        </row>
        <row r="738">
          <cell r="C738">
            <v>682183</v>
          </cell>
        </row>
        <row r="747">
          <cell r="C747">
            <v>705781</v>
          </cell>
        </row>
        <row r="750">
          <cell r="C750">
            <v>630855</v>
          </cell>
        </row>
        <row r="751">
          <cell r="C751">
            <v>624304</v>
          </cell>
        </row>
        <row r="752">
          <cell r="C752">
            <v>638707</v>
          </cell>
        </row>
        <row r="754">
          <cell r="C754">
            <v>710704</v>
          </cell>
        </row>
        <row r="756">
          <cell r="C756">
            <v>648300</v>
          </cell>
        </row>
        <row r="757">
          <cell r="C757">
            <v>715357</v>
          </cell>
        </row>
        <row r="758">
          <cell r="C758">
            <v>713129</v>
          </cell>
        </row>
        <row r="759">
          <cell r="C759">
            <v>642139</v>
          </cell>
        </row>
        <row r="760">
          <cell r="C760">
            <v>699438</v>
          </cell>
        </row>
        <row r="762">
          <cell r="C762">
            <v>623432</v>
          </cell>
        </row>
        <row r="763">
          <cell r="C763">
            <v>181221</v>
          </cell>
        </row>
        <row r="764">
          <cell r="C764">
            <v>703130</v>
          </cell>
        </row>
        <row r="765">
          <cell r="C765">
            <v>526180</v>
          </cell>
        </row>
        <row r="766">
          <cell r="C766">
            <v>302425</v>
          </cell>
        </row>
        <row r="767">
          <cell r="C767">
            <v>12911</v>
          </cell>
        </row>
        <row r="768">
          <cell r="C768">
            <v>160947</v>
          </cell>
        </row>
        <row r="796">
          <cell r="B796" t="str">
            <v>L:\!Прайсы\temp\Архив прайс-листов\6 Прайсы ЛФ Архив\1 Москва Архив\2 Д Архив\Металлочерепица и профнастил Grand Line Д архив.xls</v>
          </cell>
        </row>
        <row r="797">
          <cell r="B797" t="str">
            <v>L:\!Прайсы\temp\Архив прайс-листов\6 Прайсы ЛФ Архив\1 Москва Архив\3 Д1 Архив\Металлочерепица и профнастил Grand Line Д1  архив.xls</v>
          </cell>
        </row>
        <row r="979">
          <cell r="C979">
            <v>690291</v>
          </cell>
        </row>
        <row r="1004">
          <cell r="B1004" t="str">
            <v>L:\!Прайсы\temp\Архив прайс-листов\6 Прайсы ЛФ Архив\1 Москва Архив\2 Д Архив\Металлочерепица Ruukki Д архив.xls</v>
          </cell>
        </row>
        <row r="1005">
          <cell r="B1005" t="str">
            <v>L:\!Прайсы\temp\Архив прайс-листов\6 Прайсы ЛФ Архив\1 Москва Архив\3 Д1 Архив\Металлочерепица Ruukki Д1  архив.xls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6">
          <cell r="C96" t="str">
            <v>В нашем ассортименте также представлены материалы:</v>
          </cell>
        </row>
        <row r="97">
          <cell r="C97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98">
          <cell r="C98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99">
          <cell r="C99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100">
          <cell r="C100" t="str">
            <v>дымоходные системы; гидроизоляция; пароизоляция; утеплители; мансардные окна.</v>
          </cell>
        </row>
        <row r="101">
          <cell r="C101" t="str">
            <v>Подробную информацию о всех материалах можно узнать на сайте www.unikma.ru.</v>
          </cell>
        </row>
      </sheetData>
      <sheetData sheetId="17"/>
      <sheetData sheetId="18"/>
      <sheetData sheetId="19"/>
      <sheetData sheetId="20"/>
      <sheetData sheetId="21">
        <row r="135">
          <cell r="C135" t="str">
            <v>Подробную информацию о всех материалах можно узнать на сайте www.unikma.ru.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87">
          <cell r="C87" t="str">
            <v>В нашем ассортименте также представлены материалы: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Меню"/>
      <sheetName val="Все производители"/>
      <sheetName val="Все производители 30"/>
      <sheetName val="Все производители 150"/>
      <sheetName val="Все производители Дилерский"/>
      <sheetName val="Все производители Спецпрайс"/>
      <sheetName val="Все производители Стоппрайс"/>
      <sheetName val="Docke"/>
      <sheetName val="Docke 30"/>
      <sheetName val="Docke 150"/>
      <sheetName val="Docke Дилерский"/>
      <sheetName val="Docke Спецпрайс"/>
      <sheetName val="Docke Стоппрайс"/>
      <sheetName val="Mitten"/>
      <sheetName val="Mitten 30"/>
      <sheetName val="Mitten 150"/>
      <sheetName val="Mitten Дилерский"/>
      <sheetName val="Mitten Спецпрайс"/>
      <sheetName val="Mitten Стоппрайс"/>
      <sheetName val="Альта Профиль"/>
      <sheetName val="Альта Профиль 30"/>
      <sheetName val="Альта Профиль 150"/>
      <sheetName val="Альта Профиль Дилерский"/>
      <sheetName val="Альта Профиль Спецпрайс"/>
      <sheetName val="Альта Профиль Стоппрайс"/>
      <sheetName val="Grand Line"/>
      <sheetName val="Grand Line 30"/>
      <sheetName val="Grand Line 150"/>
      <sheetName val="Grand Line Дилерский"/>
      <sheetName val="Grand Line Спецпрайс"/>
      <sheetName val="Grand Line Стоппрайс"/>
      <sheetName val="Комплектующие"/>
      <sheetName val="Комплектующие 30"/>
      <sheetName val="Комплектующие 150"/>
      <sheetName val="Комплектующие Дилерский"/>
      <sheetName val="Комплектующие Спецпрайс"/>
      <sheetName val="Комплектующие Стоппрайс"/>
    </sheetNames>
    <sheetDataSet>
      <sheetData sheetId="0">
        <row r="4">
          <cell r="B4">
            <v>42537</v>
          </cell>
        </row>
        <row r="6">
          <cell r="B6">
            <v>42511</v>
          </cell>
        </row>
        <row r="7">
          <cell r="B7">
            <v>42537</v>
          </cell>
        </row>
        <row r="8">
          <cell r="B8">
            <v>42500</v>
          </cell>
        </row>
        <row r="9">
          <cell r="B9">
            <v>42500</v>
          </cell>
        </row>
        <row r="10">
          <cell r="B10">
            <v>42430</v>
          </cell>
        </row>
        <row r="11">
          <cell r="B11">
            <v>42511</v>
          </cell>
        </row>
        <row r="12">
          <cell r="B12">
            <v>42500</v>
          </cell>
        </row>
        <row r="73">
          <cell r="F73">
            <v>129299</v>
          </cell>
        </row>
        <row r="74">
          <cell r="F74">
            <v>175111</v>
          </cell>
        </row>
        <row r="75">
          <cell r="F75">
            <v>527610</v>
          </cell>
        </row>
        <row r="76">
          <cell r="F76">
            <v>526140</v>
          </cell>
        </row>
        <row r="77">
          <cell r="F77">
            <v>642155</v>
          </cell>
        </row>
        <row r="78">
          <cell r="F78">
            <v>642157</v>
          </cell>
        </row>
        <row r="79">
          <cell r="F79">
            <v>642156</v>
          </cell>
        </row>
        <row r="80">
          <cell r="F80">
            <v>642158</v>
          </cell>
        </row>
        <row r="81">
          <cell r="F81">
            <v>642154</v>
          </cell>
        </row>
        <row r="82">
          <cell r="F82">
            <v>642153</v>
          </cell>
        </row>
        <row r="83">
          <cell r="F83">
            <v>641550</v>
          </cell>
        </row>
        <row r="84">
          <cell r="F84">
            <v>641556</v>
          </cell>
        </row>
        <row r="85">
          <cell r="F85">
            <v>641555</v>
          </cell>
        </row>
        <row r="86">
          <cell r="F86">
            <v>641551</v>
          </cell>
        </row>
        <row r="87">
          <cell r="F87">
            <v>641557</v>
          </cell>
        </row>
        <row r="88">
          <cell r="F88">
            <v>641552</v>
          </cell>
        </row>
        <row r="89">
          <cell r="F89">
            <v>641553</v>
          </cell>
        </row>
        <row r="90">
          <cell r="F90">
            <v>641554</v>
          </cell>
        </row>
        <row r="91">
          <cell r="F91">
            <v>176016</v>
          </cell>
        </row>
        <row r="92">
          <cell r="F92">
            <v>176017</v>
          </cell>
        </row>
        <row r="95">
          <cell r="F95">
            <v>311496</v>
          </cell>
        </row>
        <row r="96">
          <cell r="F96">
            <v>130183</v>
          </cell>
        </row>
        <row r="97">
          <cell r="F97">
            <v>171506</v>
          </cell>
        </row>
        <row r="98">
          <cell r="F98">
            <v>528447</v>
          </cell>
        </row>
        <row r="99">
          <cell r="F99">
            <v>302262</v>
          </cell>
        </row>
        <row r="100">
          <cell r="F100">
            <v>532083</v>
          </cell>
        </row>
        <row r="105">
          <cell r="F105">
            <v>175814</v>
          </cell>
        </row>
        <row r="106">
          <cell r="F106">
            <v>304214</v>
          </cell>
        </row>
        <row r="107">
          <cell r="F107">
            <v>130150</v>
          </cell>
        </row>
        <row r="108">
          <cell r="F108">
            <v>135163</v>
          </cell>
        </row>
        <row r="109">
          <cell r="F109">
            <v>126761</v>
          </cell>
        </row>
        <row r="110">
          <cell r="F110">
            <v>170932</v>
          </cell>
        </row>
        <row r="111">
          <cell r="F111">
            <v>130153</v>
          </cell>
        </row>
        <row r="112">
          <cell r="F112">
            <v>171504</v>
          </cell>
        </row>
        <row r="113">
          <cell r="F113">
            <v>130962</v>
          </cell>
        </row>
        <row r="114">
          <cell r="F114">
            <v>130156</v>
          </cell>
        </row>
        <row r="115">
          <cell r="F115">
            <v>171505</v>
          </cell>
        </row>
        <row r="116">
          <cell r="F116">
            <v>130963</v>
          </cell>
        </row>
        <row r="117">
          <cell r="F117">
            <v>130152</v>
          </cell>
        </row>
        <row r="118">
          <cell r="F118">
            <v>128744</v>
          </cell>
        </row>
        <row r="119">
          <cell r="F119">
            <v>174280</v>
          </cell>
        </row>
        <row r="120">
          <cell r="F120">
            <v>126762</v>
          </cell>
        </row>
        <row r="121">
          <cell r="F121">
            <v>170933</v>
          </cell>
        </row>
        <row r="122">
          <cell r="F122">
            <v>126769</v>
          </cell>
        </row>
        <row r="123">
          <cell r="F123">
            <v>174277</v>
          </cell>
        </row>
        <row r="124">
          <cell r="F124">
            <v>174279</v>
          </cell>
        </row>
        <row r="139">
          <cell r="B139" t="str">
            <v>L:\!Прайсы\temp\Архив прайс-листов\1 Москва Архив\1 Розничные\Сайдинг Docke архив.xls</v>
          </cell>
        </row>
        <row r="140">
          <cell r="B140" t="str">
            <v>L:\!Прайсы\temp\Архив прайс-листов\1 Москва Архив\2 Прайс 30\Сайдинг Docke 30 архив.xls</v>
          </cell>
        </row>
        <row r="141">
          <cell r="B141" t="str">
            <v>L:\!Прайсы\temp\Архив прайс-листов\1 Москва Архив\3 Прайс 150\Сайдинг Docke 150 архив.xls</v>
          </cell>
        </row>
        <row r="142">
          <cell r="B142" t="str">
            <v>L:\!Прайсы\temp\Архив прайс-листов\1 Москва Архив\4 Дилерский архив\Сайдинг Docke Дилерский архив.xls</v>
          </cell>
        </row>
        <row r="143">
          <cell r="B143" t="str">
            <v>L:\!Прайсы\temp\Архив прайс-листов\1 Москва Архив\5 Спецпрайс архив\Сайдинг Docke Спецпрайс архив.xls</v>
          </cell>
        </row>
        <row r="144">
          <cell r="B144" t="str">
            <v>L:\!Прайсы\temp\Архив прайс-листов\1 Москва Архив\9 Стоппрайс архив\Сайдинг Docke Стоп-прайс архив.xls</v>
          </cell>
        </row>
        <row r="200">
          <cell r="F200">
            <v>165726</v>
          </cell>
        </row>
        <row r="201">
          <cell r="F201">
            <v>177640</v>
          </cell>
        </row>
        <row r="202">
          <cell r="F202">
            <v>178372</v>
          </cell>
        </row>
        <row r="203">
          <cell r="F203">
            <v>165868</v>
          </cell>
        </row>
        <row r="204">
          <cell r="F204">
            <v>165862</v>
          </cell>
        </row>
        <row r="205">
          <cell r="F205">
            <v>165860</v>
          </cell>
        </row>
        <row r="206">
          <cell r="F206">
            <v>165919</v>
          </cell>
        </row>
        <row r="207">
          <cell r="F207">
            <v>177643</v>
          </cell>
        </row>
        <row r="208">
          <cell r="F208">
            <v>165885</v>
          </cell>
        </row>
        <row r="209">
          <cell r="F209">
            <v>177642</v>
          </cell>
        </row>
        <row r="210">
          <cell r="F210">
            <v>165984</v>
          </cell>
        </row>
        <row r="211">
          <cell r="F211">
            <v>165942</v>
          </cell>
        </row>
        <row r="212">
          <cell r="F212">
            <v>177644</v>
          </cell>
        </row>
        <row r="213">
          <cell r="F213">
            <v>165931</v>
          </cell>
        </row>
        <row r="214">
          <cell r="F214">
            <v>165880</v>
          </cell>
        </row>
        <row r="215">
          <cell r="F215">
            <v>165907</v>
          </cell>
        </row>
        <row r="216">
          <cell r="F216">
            <v>165975</v>
          </cell>
        </row>
        <row r="217">
          <cell r="F217">
            <v>530750</v>
          </cell>
        </row>
        <row r="218">
          <cell r="F218">
            <v>165900</v>
          </cell>
        </row>
        <row r="233">
          <cell r="B233" t="str">
            <v>L:\!Прайсы\temp\Архив прайс-листов\1 Москва Архив\1 Розничные\Сайдинг Mitten архив.xls</v>
          </cell>
        </row>
        <row r="234">
          <cell r="B234" t="str">
            <v>L:\!Прайсы\temp\Архив прайс-листов\1 Москва Архив\2 Прайс 30\Сайдинг Mitten 30 архив.xls</v>
          </cell>
        </row>
        <row r="235">
          <cell r="B235" t="str">
            <v>L:\!Прайсы\temp\Архив прайс-листов\1 Москва Архив\3 Прайс 150\Сайдинг Mitten 150 архив.xls</v>
          </cell>
        </row>
        <row r="236">
          <cell r="B236" t="str">
            <v>L:\!Прайсы\temp\Архив прайс-листов\1 Москва Архив\4 Дилерский архив\Сайдинг Mitten Дилерский архив.xls</v>
          </cell>
        </row>
        <row r="237">
          <cell r="B237" t="str">
            <v>L:\!Прайсы\temp\Архив прайс-листов\1 Москва Архив\5 Спецпрайс архив\Сайдинг Mitten Спецпрайс архив.xls</v>
          </cell>
        </row>
        <row r="238">
          <cell r="B238" t="str">
            <v>L:\!Прайсы\temp\Архив прайс-листов\1 Москва Архив\9 Стоппрайс архив\Сайдинг Mitten Стоп-прайс архив.xls</v>
          </cell>
        </row>
        <row r="246">
          <cell r="F246">
            <v>200143</v>
          </cell>
        </row>
        <row r="247">
          <cell r="F247">
            <v>562756</v>
          </cell>
        </row>
        <row r="249">
          <cell r="F249">
            <v>626657</v>
          </cell>
        </row>
        <row r="251">
          <cell r="F251">
            <v>635398</v>
          </cell>
        </row>
        <row r="252">
          <cell r="F252">
            <v>626826</v>
          </cell>
        </row>
        <row r="253">
          <cell r="F253">
            <v>587393</v>
          </cell>
        </row>
        <row r="254">
          <cell r="F254">
            <v>562758</v>
          </cell>
        </row>
        <row r="255">
          <cell r="F255">
            <v>597493</v>
          </cell>
        </row>
        <row r="256">
          <cell r="F256">
            <v>562770</v>
          </cell>
        </row>
        <row r="257">
          <cell r="F257">
            <v>628356</v>
          </cell>
        </row>
        <row r="258">
          <cell r="F258">
            <v>628868</v>
          </cell>
        </row>
        <row r="259">
          <cell r="F259">
            <v>562772</v>
          </cell>
        </row>
        <row r="260">
          <cell r="F260">
            <v>635403</v>
          </cell>
        </row>
        <row r="261">
          <cell r="F261">
            <v>635405</v>
          </cell>
        </row>
        <row r="262">
          <cell r="F262">
            <v>562763</v>
          </cell>
        </row>
        <row r="263">
          <cell r="F263">
            <v>562825</v>
          </cell>
        </row>
        <row r="264">
          <cell r="F264">
            <v>562771</v>
          </cell>
        </row>
        <row r="265">
          <cell r="F265">
            <v>562765</v>
          </cell>
        </row>
        <row r="266">
          <cell r="F266">
            <v>635408</v>
          </cell>
        </row>
        <row r="267">
          <cell r="F267">
            <v>566296</v>
          </cell>
        </row>
        <row r="268">
          <cell r="F268">
            <v>562759</v>
          </cell>
        </row>
        <row r="269">
          <cell r="F269">
            <v>635409</v>
          </cell>
        </row>
        <row r="270">
          <cell r="F270">
            <v>562764</v>
          </cell>
        </row>
        <row r="271">
          <cell r="F271">
            <v>626719</v>
          </cell>
        </row>
        <row r="272">
          <cell r="F272">
            <v>562766</v>
          </cell>
        </row>
        <row r="273">
          <cell r="F273">
            <v>635406</v>
          </cell>
        </row>
        <row r="274">
          <cell r="F274">
            <v>604775</v>
          </cell>
        </row>
        <row r="275">
          <cell r="F275">
            <v>562760</v>
          </cell>
        </row>
        <row r="276">
          <cell r="F276">
            <v>635407</v>
          </cell>
        </row>
        <row r="277">
          <cell r="F277">
            <v>562767</v>
          </cell>
        </row>
        <row r="278">
          <cell r="F278">
            <v>200168</v>
          </cell>
        </row>
        <row r="279">
          <cell r="F279">
            <v>200170</v>
          </cell>
        </row>
        <row r="280">
          <cell r="F280">
            <v>200171</v>
          </cell>
        </row>
        <row r="281">
          <cell r="F281">
            <v>200187</v>
          </cell>
        </row>
        <row r="282">
          <cell r="F282">
            <v>200188</v>
          </cell>
        </row>
        <row r="283">
          <cell r="F283">
            <v>200189</v>
          </cell>
        </row>
        <row r="284">
          <cell r="F284">
            <v>200190</v>
          </cell>
        </row>
        <row r="285">
          <cell r="F285">
            <v>200194</v>
          </cell>
        </row>
        <row r="286">
          <cell r="F286">
            <v>200192</v>
          </cell>
        </row>
        <row r="287">
          <cell r="F287">
            <v>200195</v>
          </cell>
        </row>
        <row r="313">
          <cell r="F313">
            <v>112735</v>
          </cell>
        </row>
        <row r="315">
          <cell r="F315">
            <v>420596</v>
          </cell>
        </row>
        <row r="322">
          <cell r="F322">
            <v>159742</v>
          </cell>
        </row>
        <row r="323">
          <cell r="F323">
            <v>159743</v>
          </cell>
        </row>
        <row r="325">
          <cell r="F325">
            <v>159744</v>
          </cell>
        </row>
        <row r="326">
          <cell r="F326">
            <v>159745</v>
          </cell>
        </row>
        <row r="327">
          <cell r="F327">
            <v>159746</v>
          </cell>
        </row>
        <row r="328">
          <cell r="F328">
            <v>159000</v>
          </cell>
        </row>
        <row r="333">
          <cell r="F333">
            <v>158998</v>
          </cell>
        </row>
        <row r="334">
          <cell r="F334">
            <v>158997</v>
          </cell>
        </row>
        <row r="335">
          <cell r="F335">
            <v>307664</v>
          </cell>
        </row>
        <row r="336">
          <cell r="F336">
            <v>306272</v>
          </cell>
        </row>
        <row r="338">
          <cell r="F338">
            <v>159001</v>
          </cell>
        </row>
        <row r="339">
          <cell r="F339">
            <v>577517</v>
          </cell>
        </row>
        <row r="341">
          <cell r="F341">
            <v>577519</v>
          </cell>
        </row>
        <row r="343">
          <cell r="F343">
            <v>577509</v>
          </cell>
        </row>
        <row r="345">
          <cell r="F345">
            <v>577510</v>
          </cell>
        </row>
        <row r="358">
          <cell r="C358">
            <v>7</v>
          </cell>
        </row>
        <row r="360">
          <cell r="B360" t="str">
            <v>L:\!Прайсы\temp\Архив прайс-листов\1 Москва Архив\1 Розничные\Сайдинг. Металлические комплектующие архив.xls</v>
          </cell>
        </row>
        <row r="361">
          <cell r="B361" t="str">
            <v>L:\!Прайсы\temp\Архив прайс-листов\1 Москва Архив\2 Прайс 30\Сайдинг. Комплектующие 30 архив.xls</v>
          </cell>
        </row>
        <row r="362">
          <cell r="B362" t="str">
            <v>L:\!Прайсы\temp\Архив прайс-листов\1 Москва Архив\3 Прайс 150\Сайдинг. Металлические комплектующие 150 архив.xls</v>
          </cell>
        </row>
        <row r="363">
          <cell r="B363" t="str">
            <v>L:\!Прайсы\temp\Архив прайс-листов\1 Москва Архив\4 Дилерский архив\Сайдинг. Металлические комплектующие Дилерский архив.xls</v>
          </cell>
        </row>
        <row r="364">
          <cell r="B364" t="str">
            <v>L:\!Прайсы\temp\Архив прайс-листов\1 Москва Архив\5 Спецпрайс архив\Сайдинг. Металлические комплектующие Спецпрайс архив.xls</v>
          </cell>
        </row>
        <row r="365">
          <cell r="B365" t="str">
            <v>L:\!Прайсы\temp\Архив прайс-листов\1 Москва Архив\9 Стоппрайс архив\Сайдинг. Стальные комплектующие Стоп-прайс архив.xls</v>
          </cell>
        </row>
        <row r="371">
          <cell r="F371">
            <v>623605</v>
          </cell>
        </row>
        <row r="372">
          <cell r="F372">
            <v>623413</v>
          </cell>
        </row>
        <row r="373">
          <cell r="F373">
            <v>623495</v>
          </cell>
        </row>
        <row r="374">
          <cell r="F374">
            <v>628246</v>
          </cell>
        </row>
        <row r="375">
          <cell r="F375">
            <v>613556</v>
          </cell>
        </row>
        <row r="376">
          <cell r="F376">
            <v>638142</v>
          </cell>
        </row>
        <row r="377">
          <cell r="F377">
            <v>623415</v>
          </cell>
        </row>
        <row r="378">
          <cell r="F378">
            <v>623420</v>
          </cell>
        </row>
        <row r="379">
          <cell r="F379">
            <v>623416</v>
          </cell>
        </row>
        <row r="380">
          <cell r="F380">
            <v>613557</v>
          </cell>
        </row>
        <row r="381">
          <cell r="F381">
            <v>628247</v>
          </cell>
        </row>
        <row r="382">
          <cell r="F382">
            <v>613559</v>
          </cell>
        </row>
        <row r="383">
          <cell r="F383">
            <v>638143</v>
          </cell>
        </row>
        <row r="384">
          <cell r="F384">
            <v>623414</v>
          </cell>
        </row>
        <row r="385">
          <cell r="F385">
            <v>613674</v>
          </cell>
        </row>
        <row r="386">
          <cell r="F386">
            <v>622416</v>
          </cell>
        </row>
        <row r="389">
          <cell r="F389">
            <v>623418</v>
          </cell>
        </row>
        <row r="390">
          <cell r="F390">
            <v>633256</v>
          </cell>
        </row>
        <row r="391">
          <cell r="F391">
            <v>638155</v>
          </cell>
        </row>
        <row r="392">
          <cell r="F392">
            <v>623419</v>
          </cell>
        </row>
        <row r="393">
          <cell r="F393">
            <v>633187</v>
          </cell>
        </row>
        <row r="394">
          <cell r="F394">
            <v>626323</v>
          </cell>
        </row>
        <row r="395">
          <cell r="F395">
            <v>613572</v>
          </cell>
        </row>
        <row r="396">
          <cell r="F396">
            <v>613575</v>
          </cell>
        </row>
        <row r="397">
          <cell r="F397">
            <v>613578</v>
          </cell>
        </row>
        <row r="398">
          <cell r="F398">
            <v>638154</v>
          </cell>
        </row>
        <row r="399">
          <cell r="F399">
            <v>636445</v>
          </cell>
        </row>
        <row r="400">
          <cell r="F400">
            <v>628684</v>
          </cell>
        </row>
        <row r="401">
          <cell r="F401">
            <v>613580</v>
          </cell>
        </row>
        <row r="402">
          <cell r="F402">
            <v>613676</v>
          </cell>
        </row>
        <row r="403">
          <cell r="F403">
            <v>622417</v>
          </cell>
        </row>
        <row r="406">
          <cell r="F406">
            <v>613583</v>
          </cell>
        </row>
        <row r="419">
          <cell r="C419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86">
          <cell r="C86" t="str">
            <v>В нашем ассортименте также представлены материалы:</v>
          </cell>
        </row>
      </sheetData>
      <sheetData sheetId="9"/>
      <sheetData sheetId="10"/>
      <sheetData sheetId="11"/>
      <sheetData sheetId="12"/>
      <sheetData sheetId="13"/>
      <sheetData sheetId="14">
        <row r="44">
          <cell r="C44" t="str">
            <v>В нашем ассортименте также представлены материалы:</v>
          </cell>
        </row>
      </sheetData>
      <sheetData sheetId="15"/>
      <sheetData sheetId="16"/>
      <sheetData sheetId="17"/>
      <sheetData sheetId="18"/>
      <sheetData sheetId="19"/>
      <sheetData sheetId="20">
        <row r="81">
          <cell r="C81" t="str">
            <v>В нашем ассортименте также представлены материалы: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4">
          <cell r="C54" t="str">
            <v>В нашем ассортименте также представлены материалы: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лист"/>
      <sheetName val="метсайдинг"/>
      <sheetName val="Все производители"/>
      <sheetName val="ондулин"/>
      <sheetName val="СПК"/>
      <sheetName val="МПК"/>
      <sheetName val="теплиц"/>
      <sheetName val="ВакваС"/>
      <sheetName val="Вdocke"/>
      <sheetName val="ВVortex"/>
      <sheetName val="В GL "/>
      <sheetName val="цоколь Docke"/>
      <sheetName val="САльПроф"/>
      <sheetName val="сайDocke"/>
      <sheetName val="сGL"/>
      <sheetName val="табл"/>
      <sheetName val="velux"/>
      <sheetName val="факр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sot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151"/>
  <sheetViews>
    <sheetView tabSelected="1" topLeftCell="B4" zoomScaleNormal="100" workbookViewId="0">
      <selection activeCell="AA38" sqref="AA38:AG38"/>
    </sheetView>
  </sheetViews>
  <sheetFormatPr defaultRowHeight="15" x14ac:dyDescent="0.25"/>
  <cols>
    <col min="1" max="1" width="1.140625" customWidth="1"/>
    <col min="2" max="5" width="2.7109375" customWidth="1"/>
    <col min="6" max="6" width="5.7109375" customWidth="1"/>
    <col min="7" max="7" width="3.140625" customWidth="1"/>
    <col min="8" max="11" width="2.7109375" customWidth="1"/>
    <col min="12" max="12" width="10" customWidth="1"/>
    <col min="13" max="13" width="4.28515625" hidden="1" customWidth="1"/>
    <col min="14" max="14" width="1.5703125" hidden="1" customWidth="1"/>
    <col min="15" max="19" width="9.85546875" hidden="1" customWidth="1"/>
    <col min="20" max="20" width="0.5703125" customWidth="1"/>
    <col min="21" max="21" width="1.5703125" customWidth="1"/>
    <col min="22" max="22" width="1.85546875" customWidth="1"/>
    <col min="23" max="23" width="1.28515625" customWidth="1"/>
    <col min="24" max="24" width="3.42578125" customWidth="1"/>
    <col min="25" max="25" width="0.85546875" customWidth="1"/>
    <col min="26" max="26" width="1" customWidth="1"/>
    <col min="27" max="27" width="2.7109375" customWidth="1"/>
    <col min="28" max="28" width="2.140625" customWidth="1"/>
    <col min="29" max="29" width="2" customWidth="1"/>
    <col min="30" max="30" width="2.85546875" customWidth="1"/>
    <col min="31" max="31" width="1.140625" customWidth="1"/>
    <col min="32" max="32" width="0.5703125" customWidth="1"/>
    <col min="33" max="33" width="1.140625" customWidth="1"/>
    <col min="34" max="34" width="2.28515625" customWidth="1"/>
    <col min="35" max="35" width="0.140625" customWidth="1"/>
    <col min="36" max="36" width="1.42578125" customWidth="1"/>
    <col min="37" max="37" width="3.140625" customWidth="1"/>
    <col min="38" max="38" width="3.85546875" customWidth="1"/>
    <col min="39" max="39" width="1.85546875" hidden="1" customWidth="1"/>
    <col min="40" max="40" width="0.140625" customWidth="1"/>
    <col min="41" max="41" width="0.7109375" hidden="1" customWidth="1"/>
    <col min="42" max="42" width="2" customWidth="1"/>
    <col min="43" max="43" width="3.7109375" customWidth="1"/>
    <col min="44" max="44" width="0.140625" hidden="1" customWidth="1"/>
    <col min="45" max="46" width="2.7109375" hidden="1" customWidth="1"/>
    <col min="47" max="47" width="4.85546875" customWidth="1"/>
    <col min="48" max="48" width="1.85546875" hidden="1" customWidth="1"/>
  </cols>
  <sheetData>
    <row r="1" spans="1:48" s="13" customFormat="1" ht="3" customHeight="1" thickBot="1" x14ac:dyDescent="0.3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</row>
    <row r="2" spans="1:48" s="16" customFormat="1" ht="15" customHeight="1" thickTop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G2" s="17"/>
      <c r="AH2" s="17"/>
      <c r="AK2" s="18"/>
      <c r="AL2" s="19"/>
      <c r="AM2" s="17"/>
      <c r="AN2" s="20"/>
      <c r="AO2" s="20"/>
      <c r="AP2" s="20"/>
      <c r="AQ2" s="20"/>
      <c r="AR2" s="20"/>
      <c r="AU2" s="21" t="s">
        <v>0</v>
      </c>
      <c r="AV2" s="22"/>
    </row>
    <row r="3" spans="1:48" s="16" customFormat="1" ht="16.5" customHeight="1" x14ac:dyDescent="0.25">
      <c r="A3" s="23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F3" s="17"/>
      <c r="AG3" s="17"/>
      <c r="AH3" s="17"/>
      <c r="AL3" s="17"/>
      <c r="AM3" s="17"/>
      <c r="AN3" s="20"/>
      <c r="AO3" s="20"/>
      <c r="AP3" s="20"/>
      <c r="AQ3" s="20"/>
      <c r="AR3" s="20"/>
      <c r="AU3" s="21" t="s">
        <v>1</v>
      </c>
      <c r="AV3" s="22"/>
    </row>
    <row r="4" spans="1:48" s="16" customFormat="1" ht="12.75" customHeight="1" x14ac:dyDescent="0.25">
      <c r="A4" s="2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F4" s="17"/>
      <c r="AG4" s="17"/>
      <c r="AH4" s="17"/>
      <c r="AM4" s="17"/>
      <c r="AN4" s="20"/>
      <c r="AO4" s="20"/>
      <c r="AP4" s="20"/>
      <c r="AQ4" s="20"/>
      <c r="AR4" s="20"/>
      <c r="AU4" s="21" t="s">
        <v>72</v>
      </c>
      <c r="AV4" s="26"/>
    </row>
    <row r="5" spans="1:48" s="16" customFormat="1" ht="14.25" customHeight="1" thickBot="1" x14ac:dyDescent="0.3">
      <c r="A5" s="23"/>
      <c r="B5" s="27" t="s">
        <v>77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30"/>
      <c r="W5" s="30"/>
      <c r="X5" s="30"/>
      <c r="Y5" s="30"/>
      <c r="Z5" s="30"/>
      <c r="AA5" s="30"/>
      <c r="AB5" s="31"/>
      <c r="AC5" s="31"/>
      <c r="AD5" s="31"/>
      <c r="AE5" s="31"/>
      <c r="AF5" s="32"/>
      <c r="AG5" s="32"/>
      <c r="AH5" s="32"/>
      <c r="AI5" s="32"/>
      <c r="AJ5" s="32"/>
      <c r="AK5" s="33"/>
      <c r="AL5" s="33"/>
      <c r="AM5" s="33"/>
      <c r="AN5" s="33"/>
      <c r="AO5" s="33"/>
      <c r="AP5" s="31"/>
      <c r="AQ5" s="31"/>
      <c r="AR5" s="31"/>
      <c r="AS5" s="31"/>
      <c r="AT5" s="31"/>
      <c r="AU5" s="1" t="s">
        <v>2</v>
      </c>
      <c r="AV5" s="26"/>
    </row>
    <row r="6" spans="1:48" s="16" customFormat="1" ht="3.75" customHeight="1" thickTop="1" thickBot="1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6"/>
      <c r="W6" s="36"/>
      <c r="X6" s="37"/>
      <c r="Y6" s="37"/>
      <c r="Z6" s="37"/>
      <c r="AA6" s="37"/>
      <c r="AB6" s="38"/>
      <c r="AC6" s="38"/>
      <c r="AD6" s="37"/>
      <c r="AE6" s="37"/>
      <c r="AF6" s="38"/>
      <c r="AG6" s="39"/>
      <c r="AH6" s="39"/>
      <c r="AI6" s="39"/>
      <c r="AJ6" s="39"/>
      <c r="AK6" s="40"/>
      <c r="AL6" s="38"/>
      <c r="AM6" s="37"/>
      <c r="AN6" s="37"/>
      <c r="AO6" s="37"/>
      <c r="AP6" s="37"/>
      <c r="AQ6" s="37"/>
      <c r="AR6" s="37"/>
      <c r="AS6" s="37"/>
      <c r="AT6" s="37"/>
      <c r="AU6" s="37"/>
      <c r="AV6" s="41"/>
    </row>
    <row r="7" spans="1:48" s="13" customFormat="1" ht="6" customHeight="1" thickTop="1" x14ac:dyDescent="0.25">
      <c r="A7" s="23"/>
      <c r="B7" s="309" t="s">
        <v>64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1"/>
      <c r="AV7" s="26"/>
    </row>
    <row r="8" spans="1:48" s="13" customFormat="1" ht="2.25" customHeight="1" thickBot="1" x14ac:dyDescent="0.3">
      <c r="A8" s="23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4"/>
      <c r="AV8" s="26"/>
    </row>
    <row r="9" spans="1:48" s="45" customFormat="1" ht="29.25" customHeight="1" thickBot="1" x14ac:dyDescent="0.3">
      <c r="A9" s="42"/>
      <c r="B9" s="315" t="s">
        <v>3</v>
      </c>
      <c r="C9" s="316"/>
      <c r="D9" s="316"/>
      <c r="E9" s="316"/>
      <c r="F9" s="316"/>
      <c r="G9" s="317"/>
      <c r="H9" s="317"/>
      <c r="I9" s="317"/>
      <c r="J9" s="317"/>
      <c r="K9" s="317"/>
      <c r="L9" s="317"/>
      <c r="M9" s="318" t="s">
        <v>4</v>
      </c>
      <c r="N9" s="319"/>
      <c r="O9" s="43"/>
      <c r="P9" s="43"/>
      <c r="Q9" s="43"/>
      <c r="R9" s="43" t="s">
        <v>5</v>
      </c>
      <c r="S9" s="43" t="s">
        <v>6</v>
      </c>
      <c r="T9" s="320" t="s">
        <v>7</v>
      </c>
      <c r="U9" s="321"/>
      <c r="V9" s="321"/>
      <c r="W9" s="321"/>
      <c r="X9" s="321"/>
      <c r="Y9" s="321"/>
      <c r="Z9" s="322"/>
      <c r="AA9" s="320" t="s">
        <v>8</v>
      </c>
      <c r="AB9" s="321"/>
      <c r="AC9" s="321"/>
      <c r="AD9" s="321"/>
      <c r="AE9" s="321"/>
      <c r="AF9" s="321"/>
      <c r="AG9" s="322"/>
      <c r="AH9" s="323" t="s">
        <v>9</v>
      </c>
      <c r="AI9" s="323"/>
      <c r="AJ9" s="323"/>
      <c r="AK9" s="323"/>
      <c r="AL9" s="323"/>
      <c r="AM9" s="323"/>
      <c r="AN9" s="323"/>
      <c r="AO9" s="323"/>
      <c r="AP9" s="291" t="s">
        <v>84</v>
      </c>
      <c r="AQ9" s="292"/>
      <c r="AR9" s="292"/>
      <c r="AS9" s="292"/>
      <c r="AT9" s="292"/>
      <c r="AU9" s="293"/>
      <c r="AV9" s="44"/>
    </row>
    <row r="10" spans="1:48" s="45" customFormat="1" ht="14.25" customHeight="1" x14ac:dyDescent="0.25">
      <c r="A10" s="42"/>
      <c r="B10" s="371" t="s">
        <v>85</v>
      </c>
      <c r="C10" s="372"/>
      <c r="D10" s="245" t="s">
        <v>11</v>
      </c>
      <c r="E10" s="155"/>
      <c r="F10" s="156"/>
      <c r="G10" s="248" t="s">
        <v>86</v>
      </c>
      <c r="H10" s="249"/>
      <c r="I10" s="249"/>
      <c r="J10" s="249"/>
      <c r="K10" s="249"/>
      <c r="L10" s="249"/>
      <c r="M10" s="373"/>
      <c r="N10" s="373"/>
      <c r="O10" s="373"/>
      <c r="P10" s="373"/>
      <c r="Q10" s="373"/>
      <c r="R10" s="373"/>
      <c r="S10" s="373"/>
      <c r="T10" s="374">
        <v>2050</v>
      </c>
      <c r="U10" s="374"/>
      <c r="V10" s="374"/>
      <c r="W10" s="374"/>
      <c r="X10" s="374"/>
      <c r="Y10" s="374"/>
      <c r="Z10" s="374"/>
      <c r="AA10" s="374">
        <f>T10*2</f>
        <v>4100</v>
      </c>
      <c r="AB10" s="374"/>
      <c r="AC10" s="374"/>
      <c r="AD10" s="374"/>
      <c r="AE10" s="374"/>
      <c r="AF10" s="374"/>
      <c r="AG10" s="374"/>
      <c r="AH10" s="258">
        <f>AA10/25.2</f>
        <v>162.69841269841271</v>
      </c>
      <c r="AI10" s="258"/>
      <c r="AJ10" s="258"/>
      <c r="AK10" s="258"/>
      <c r="AL10" s="258"/>
      <c r="AM10" s="114"/>
      <c r="AN10" s="114"/>
      <c r="AO10" s="114"/>
      <c r="AP10" s="375"/>
      <c r="AQ10" s="376"/>
      <c r="AR10" s="376"/>
      <c r="AS10" s="376"/>
      <c r="AT10" s="376"/>
      <c r="AU10" s="377"/>
      <c r="AV10" s="44"/>
    </row>
    <row r="11" spans="1:48" s="45" customFormat="1" ht="11.25" customHeight="1" thickBot="1" x14ac:dyDescent="0.3">
      <c r="A11" s="378"/>
      <c r="B11" s="379"/>
      <c r="C11" s="380"/>
      <c r="D11" s="167"/>
      <c r="E11" s="172"/>
      <c r="F11" s="189"/>
      <c r="G11" s="201" t="s">
        <v>57</v>
      </c>
      <c r="H11" s="202"/>
      <c r="I11" s="202"/>
      <c r="J11" s="202"/>
      <c r="K11" s="202"/>
      <c r="L11" s="202"/>
      <c r="M11" s="381" t="s">
        <v>12</v>
      </c>
      <c r="N11" s="381"/>
      <c r="O11" s="108"/>
      <c r="P11" s="108"/>
      <c r="Q11" s="108"/>
      <c r="R11" s="108"/>
      <c r="S11" s="108"/>
      <c r="T11" s="288">
        <v>2255</v>
      </c>
      <c r="U11" s="288"/>
      <c r="V11" s="288"/>
      <c r="W11" s="288"/>
      <c r="X11" s="288"/>
      <c r="Y11" s="288"/>
      <c r="Z11" s="288"/>
      <c r="AA11" s="288">
        <f>T11*2</f>
        <v>4510</v>
      </c>
      <c r="AB11" s="288"/>
      <c r="AC11" s="288"/>
      <c r="AD11" s="288"/>
      <c r="AE11" s="288"/>
      <c r="AF11" s="288"/>
      <c r="AG11" s="288"/>
      <c r="AH11" s="207">
        <f>AA11/25.2</f>
        <v>178.96825396825398</v>
      </c>
      <c r="AI11" s="207"/>
      <c r="AJ11" s="207"/>
      <c r="AK11" s="207"/>
      <c r="AL11" s="207"/>
      <c r="AM11" s="117"/>
      <c r="AN11" s="117"/>
      <c r="AO11" s="117"/>
      <c r="AP11" s="289" t="s">
        <v>13</v>
      </c>
      <c r="AQ11" s="289"/>
      <c r="AR11" s="289"/>
      <c r="AS11" s="289"/>
      <c r="AT11" s="289"/>
      <c r="AU11" s="290"/>
      <c r="AV11" s="44"/>
    </row>
    <row r="12" spans="1:48" s="45" customFormat="1" ht="2.25" hidden="1" customHeight="1" thickBot="1" x14ac:dyDescent="0.3">
      <c r="A12" s="378"/>
      <c r="B12" s="382"/>
      <c r="C12" s="382"/>
      <c r="D12" s="167"/>
      <c r="E12" s="172"/>
      <c r="F12" s="189"/>
      <c r="G12" s="252" t="s">
        <v>58</v>
      </c>
      <c r="H12" s="361"/>
      <c r="I12" s="361"/>
      <c r="J12" s="361"/>
      <c r="K12" s="361"/>
      <c r="L12" s="361"/>
      <c r="M12" s="383">
        <v>0.49</v>
      </c>
      <c r="N12" s="384"/>
      <c r="O12" s="385"/>
      <c r="P12" s="385"/>
      <c r="Q12" s="385"/>
      <c r="R12" s="385"/>
      <c r="S12" s="385"/>
      <c r="T12" s="386">
        <v>1200</v>
      </c>
      <c r="U12" s="386"/>
      <c r="V12" s="386"/>
      <c r="W12" s="386"/>
      <c r="X12" s="386"/>
      <c r="Y12" s="386"/>
      <c r="Z12" s="386"/>
      <c r="AA12" s="386" t="s">
        <v>13</v>
      </c>
      <c r="AB12" s="386"/>
      <c r="AC12" s="386"/>
      <c r="AD12" s="386"/>
      <c r="AE12" s="386"/>
      <c r="AF12" s="386"/>
      <c r="AG12" s="386"/>
      <c r="AH12" s="254">
        <f>T12/12.6</f>
        <v>95.238095238095241</v>
      </c>
      <c r="AI12" s="254"/>
      <c r="AJ12" s="254"/>
      <c r="AK12" s="254"/>
      <c r="AL12" s="254"/>
      <c r="AM12" s="133"/>
      <c r="AN12" s="133"/>
      <c r="AO12" s="133"/>
      <c r="AP12" s="387"/>
      <c r="AQ12" s="387"/>
      <c r="AR12" s="387"/>
      <c r="AS12" s="387"/>
      <c r="AT12" s="387"/>
      <c r="AU12" s="388"/>
      <c r="AV12" s="44"/>
    </row>
    <row r="13" spans="1:48" s="49" customFormat="1" ht="5.25" customHeight="1" thickBot="1" x14ac:dyDescent="0.3">
      <c r="B13" s="245"/>
      <c r="C13" s="156"/>
      <c r="D13" s="167"/>
      <c r="E13" s="172"/>
      <c r="F13" s="189"/>
      <c r="G13" s="165" t="s">
        <v>14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6"/>
      <c r="AV13" s="44"/>
    </row>
    <row r="14" spans="1:48" s="49" customFormat="1" ht="12" customHeight="1" thickBot="1" x14ac:dyDescent="0.3">
      <c r="B14" s="169"/>
      <c r="C14" s="159"/>
      <c r="D14" s="167"/>
      <c r="E14" s="172"/>
      <c r="F14" s="189"/>
      <c r="G14" s="248" t="s">
        <v>86</v>
      </c>
      <c r="H14" s="249"/>
      <c r="I14" s="249"/>
      <c r="J14" s="249"/>
      <c r="K14" s="249"/>
      <c r="L14" s="249"/>
      <c r="M14" s="258">
        <v>0.52</v>
      </c>
      <c r="N14" s="258"/>
      <c r="O14" s="105">
        <v>1450</v>
      </c>
      <c r="P14" s="51">
        <f>T14-O14</f>
        <v>1000</v>
      </c>
      <c r="Q14" s="52">
        <f>(T14/O14)-1</f>
        <v>0.68965517241379315</v>
      </c>
      <c r="R14" s="51">
        <v>2299</v>
      </c>
      <c r="S14" s="51">
        <f>T14-R14</f>
        <v>151</v>
      </c>
      <c r="T14" s="257">
        <v>2450</v>
      </c>
      <c r="U14" s="257"/>
      <c r="V14" s="257"/>
      <c r="W14" s="257"/>
      <c r="X14" s="257"/>
      <c r="Y14" s="257"/>
      <c r="Z14" s="257"/>
      <c r="AA14" s="257">
        <f>T14*2</f>
        <v>4900</v>
      </c>
      <c r="AB14" s="257"/>
      <c r="AC14" s="257"/>
      <c r="AD14" s="257"/>
      <c r="AE14" s="257"/>
      <c r="AF14" s="257"/>
      <c r="AG14" s="257"/>
      <c r="AH14" s="258">
        <f t="shared" ref="AH14:AH20" si="0">T14/12.6</f>
        <v>194.44444444444446</v>
      </c>
      <c r="AI14" s="258"/>
      <c r="AJ14" s="258"/>
      <c r="AK14" s="258"/>
      <c r="AL14" s="258"/>
      <c r="AM14" s="258"/>
      <c r="AN14" s="258"/>
      <c r="AO14" s="114"/>
      <c r="AP14" s="259" t="s">
        <v>13</v>
      </c>
      <c r="AQ14" s="259"/>
      <c r="AR14" s="259"/>
      <c r="AS14" s="259"/>
      <c r="AT14" s="259"/>
      <c r="AU14" s="260"/>
      <c r="AV14" s="44"/>
    </row>
    <row r="15" spans="1:48" s="53" customFormat="1" ht="12" customHeight="1" x14ac:dyDescent="0.25">
      <c r="A15" s="50"/>
      <c r="B15" s="245" t="s">
        <v>15</v>
      </c>
      <c r="C15" s="155"/>
      <c r="D15" s="167"/>
      <c r="E15" s="172"/>
      <c r="F15" s="189"/>
      <c r="G15" s="182" t="s">
        <v>16</v>
      </c>
      <c r="H15" s="183"/>
      <c r="I15" s="183"/>
      <c r="J15" s="183"/>
      <c r="K15" s="183"/>
      <c r="L15" s="183"/>
      <c r="M15" s="148">
        <v>0.52</v>
      </c>
      <c r="N15" s="148"/>
      <c r="O15" s="112">
        <v>1450</v>
      </c>
      <c r="P15" s="113">
        <f>T15-O15</f>
        <v>1400</v>
      </c>
      <c r="Q15" s="55">
        <f>(T15/O15)-1</f>
        <v>0.96551724137931028</v>
      </c>
      <c r="R15" s="113">
        <v>2300</v>
      </c>
      <c r="S15" s="113">
        <f>T15-R15</f>
        <v>550</v>
      </c>
      <c r="T15" s="147">
        <v>2850</v>
      </c>
      <c r="U15" s="147"/>
      <c r="V15" s="147"/>
      <c r="W15" s="147"/>
      <c r="X15" s="147"/>
      <c r="Y15" s="147"/>
      <c r="Z15" s="147"/>
      <c r="AA15" s="147">
        <f>T15*2</f>
        <v>5700</v>
      </c>
      <c r="AB15" s="147"/>
      <c r="AC15" s="147"/>
      <c r="AD15" s="147"/>
      <c r="AE15" s="147"/>
      <c r="AF15" s="147"/>
      <c r="AG15" s="147"/>
      <c r="AH15" s="148">
        <f t="shared" si="0"/>
        <v>226.1904761904762</v>
      </c>
      <c r="AI15" s="148"/>
      <c r="AJ15" s="148"/>
      <c r="AK15" s="148"/>
      <c r="AL15" s="148"/>
      <c r="AM15" s="148"/>
      <c r="AN15" s="148"/>
      <c r="AO15" s="111"/>
      <c r="AP15" s="149" t="s">
        <v>13</v>
      </c>
      <c r="AQ15" s="149"/>
      <c r="AR15" s="149"/>
      <c r="AS15" s="149"/>
      <c r="AT15" s="149"/>
      <c r="AU15" s="150"/>
      <c r="AV15" s="44"/>
    </row>
    <row r="16" spans="1:48" s="53" customFormat="1" ht="11.25" hidden="1" customHeight="1" x14ac:dyDescent="0.25">
      <c r="A16" s="50"/>
      <c r="B16" s="167"/>
      <c r="C16" s="172"/>
      <c r="D16" s="167"/>
      <c r="E16" s="172"/>
      <c r="F16" s="189"/>
      <c r="G16" s="182" t="s">
        <v>17</v>
      </c>
      <c r="H16" s="183"/>
      <c r="I16" s="183"/>
      <c r="J16" s="183"/>
      <c r="K16" s="183"/>
      <c r="L16" s="183"/>
      <c r="M16" s="148">
        <v>0.53</v>
      </c>
      <c r="N16" s="148"/>
      <c r="O16" s="54">
        <v>1660</v>
      </c>
      <c r="P16" s="113">
        <f>T16-O16</f>
        <v>440</v>
      </c>
      <c r="Q16" s="55">
        <f>(T16/O16)-1</f>
        <v>0.26506024096385539</v>
      </c>
      <c r="R16" s="113">
        <v>2500</v>
      </c>
      <c r="S16" s="113">
        <f>T16-R16</f>
        <v>-400</v>
      </c>
      <c r="T16" s="147">
        <v>2100</v>
      </c>
      <c r="U16" s="147"/>
      <c r="V16" s="147"/>
      <c r="W16" s="147"/>
      <c r="X16" s="147"/>
      <c r="Y16" s="147"/>
      <c r="Z16" s="147"/>
      <c r="AA16" s="147">
        <v>4200</v>
      </c>
      <c r="AB16" s="147"/>
      <c r="AC16" s="147"/>
      <c r="AD16" s="147"/>
      <c r="AE16" s="147"/>
      <c r="AF16" s="147"/>
      <c r="AG16" s="147"/>
      <c r="AH16" s="148">
        <f t="shared" si="0"/>
        <v>166.66666666666666</v>
      </c>
      <c r="AI16" s="148"/>
      <c r="AJ16" s="148"/>
      <c r="AK16" s="148"/>
      <c r="AL16" s="148"/>
      <c r="AM16" s="148"/>
      <c r="AN16" s="148"/>
      <c r="AO16" s="389"/>
      <c r="AP16" s="149"/>
      <c r="AQ16" s="149"/>
      <c r="AR16" s="149"/>
      <c r="AS16" s="149"/>
      <c r="AT16" s="149"/>
      <c r="AU16" s="150"/>
      <c r="AV16" s="44"/>
    </row>
    <row r="17" spans="1:48" s="53" customFormat="1" ht="12" hidden="1" customHeight="1" x14ac:dyDescent="0.25">
      <c r="A17" s="50"/>
      <c r="B17" s="167"/>
      <c r="C17" s="172"/>
      <c r="D17" s="167"/>
      <c r="E17" s="172"/>
      <c r="F17" s="189"/>
      <c r="G17" s="182" t="s">
        <v>18</v>
      </c>
      <c r="H17" s="183"/>
      <c r="I17" s="183"/>
      <c r="J17" s="183"/>
      <c r="K17" s="183"/>
      <c r="L17" s="183"/>
      <c r="M17" s="148">
        <v>0.56000000000000005</v>
      </c>
      <c r="N17" s="148"/>
      <c r="O17" s="54">
        <v>1560</v>
      </c>
      <c r="P17" s="113">
        <f>T17-O17</f>
        <v>740</v>
      </c>
      <c r="Q17" s="55">
        <f>(T17/O17)-1</f>
        <v>0.47435897435897445</v>
      </c>
      <c r="R17" s="113">
        <v>2900</v>
      </c>
      <c r="S17" s="113">
        <f>T17-R17</f>
        <v>-600</v>
      </c>
      <c r="T17" s="147">
        <v>2300</v>
      </c>
      <c r="U17" s="285"/>
      <c r="V17" s="285"/>
      <c r="W17" s="285"/>
      <c r="X17" s="285"/>
      <c r="Y17" s="285"/>
      <c r="Z17" s="285"/>
      <c r="AA17" s="147">
        <f>T17*2</f>
        <v>4600</v>
      </c>
      <c r="AB17" s="285"/>
      <c r="AC17" s="285"/>
      <c r="AD17" s="285"/>
      <c r="AE17" s="285"/>
      <c r="AF17" s="285"/>
      <c r="AG17" s="285"/>
      <c r="AH17" s="148">
        <f t="shared" si="0"/>
        <v>182.53968253968253</v>
      </c>
      <c r="AI17" s="148"/>
      <c r="AJ17" s="148"/>
      <c r="AK17" s="148"/>
      <c r="AL17" s="148"/>
      <c r="AM17" s="148"/>
      <c r="AN17" s="148"/>
      <c r="AO17" s="111"/>
      <c r="AP17" s="149">
        <f>CEILING((T17/6+40),5)</f>
        <v>425</v>
      </c>
      <c r="AQ17" s="278"/>
      <c r="AR17" s="278"/>
      <c r="AS17" s="278"/>
      <c r="AT17" s="278"/>
      <c r="AU17" s="279"/>
      <c r="AV17" s="44"/>
    </row>
    <row r="18" spans="1:48" s="53" customFormat="1" ht="12" customHeight="1" x14ac:dyDescent="0.25">
      <c r="A18" s="50"/>
      <c r="B18" s="167"/>
      <c r="C18" s="172"/>
      <c r="D18" s="167"/>
      <c r="E18" s="172"/>
      <c r="F18" s="189"/>
      <c r="G18" s="182" t="s">
        <v>19</v>
      </c>
      <c r="H18" s="183"/>
      <c r="I18" s="183"/>
      <c r="J18" s="183"/>
      <c r="K18" s="183"/>
      <c r="L18" s="183"/>
      <c r="M18" s="390">
        <v>0.6</v>
      </c>
      <c r="N18" s="390"/>
      <c r="O18" s="54"/>
      <c r="P18" s="113"/>
      <c r="Q18" s="55"/>
      <c r="R18" s="113"/>
      <c r="S18" s="113"/>
      <c r="T18" s="147">
        <v>3500</v>
      </c>
      <c r="U18" s="147"/>
      <c r="V18" s="147"/>
      <c r="W18" s="147"/>
      <c r="X18" s="147"/>
      <c r="Y18" s="147"/>
      <c r="Z18" s="147"/>
      <c r="AA18" s="147">
        <f>T18*2</f>
        <v>7000</v>
      </c>
      <c r="AB18" s="147"/>
      <c r="AC18" s="147"/>
      <c r="AD18" s="147"/>
      <c r="AE18" s="147"/>
      <c r="AF18" s="147"/>
      <c r="AG18" s="147"/>
      <c r="AH18" s="148">
        <f t="shared" si="0"/>
        <v>277.77777777777777</v>
      </c>
      <c r="AI18" s="148"/>
      <c r="AJ18" s="148"/>
      <c r="AK18" s="148"/>
      <c r="AL18" s="148"/>
      <c r="AM18" s="112"/>
      <c r="AN18" s="112"/>
      <c r="AO18" s="111"/>
      <c r="AP18" s="149">
        <f>CEILING((T18/6+40),5)</f>
        <v>625</v>
      </c>
      <c r="AQ18" s="278"/>
      <c r="AR18" s="278"/>
      <c r="AS18" s="278"/>
      <c r="AT18" s="278"/>
      <c r="AU18" s="279"/>
      <c r="AV18" s="44"/>
    </row>
    <row r="19" spans="1:48" s="53" customFormat="1" ht="12" customHeight="1" x14ac:dyDescent="0.25">
      <c r="A19" s="50"/>
      <c r="B19" s="167"/>
      <c r="C19" s="172"/>
      <c r="D19" s="167"/>
      <c r="E19" s="172"/>
      <c r="F19" s="189"/>
      <c r="G19" s="182" t="s">
        <v>20</v>
      </c>
      <c r="H19" s="183"/>
      <c r="I19" s="183"/>
      <c r="J19" s="183"/>
      <c r="K19" s="183"/>
      <c r="L19" s="183"/>
      <c r="M19" s="148">
        <v>0.7</v>
      </c>
      <c r="N19" s="148"/>
      <c r="O19" s="54">
        <v>2192.5</v>
      </c>
      <c r="P19" s="113">
        <f t="shared" ref="P19:P25" si="1">T19-O19</f>
        <v>1877.5</v>
      </c>
      <c r="Q19" s="55">
        <f t="shared" ref="Q19:Q25" si="2">(T19/O19)-1</f>
        <v>0.85632839224629409</v>
      </c>
      <c r="R19" s="113">
        <v>2900</v>
      </c>
      <c r="S19" s="113">
        <f t="shared" ref="S19:S25" si="3">T19-R19</f>
        <v>1170</v>
      </c>
      <c r="T19" s="147">
        <v>4070</v>
      </c>
      <c r="U19" s="147"/>
      <c r="V19" s="147"/>
      <c r="W19" s="147"/>
      <c r="X19" s="147"/>
      <c r="Y19" s="147"/>
      <c r="Z19" s="147"/>
      <c r="AA19" s="147">
        <f>T19*2</f>
        <v>8140</v>
      </c>
      <c r="AB19" s="147"/>
      <c r="AC19" s="147"/>
      <c r="AD19" s="147"/>
      <c r="AE19" s="147"/>
      <c r="AF19" s="147"/>
      <c r="AG19" s="147"/>
      <c r="AH19" s="148">
        <f t="shared" si="0"/>
        <v>323.01587301587301</v>
      </c>
      <c r="AI19" s="148"/>
      <c r="AJ19" s="148"/>
      <c r="AK19" s="148"/>
      <c r="AL19" s="148"/>
      <c r="AM19" s="148"/>
      <c r="AN19" s="148"/>
      <c r="AO19" s="389"/>
      <c r="AP19" s="149">
        <f>CEILING((AA19/11),5)</f>
        <v>740</v>
      </c>
      <c r="AQ19" s="278"/>
      <c r="AR19" s="278"/>
      <c r="AS19" s="278"/>
      <c r="AT19" s="278"/>
      <c r="AU19" s="279"/>
      <c r="AV19" s="44"/>
    </row>
    <row r="20" spans="1:48" s="53" customFormat="1" ht="12.75" customHeight="1" thickBot="1" x14ac:dyDescent="0.3">
      <c r="A20" s="50"/>
      <c r="B20" s="167"/>
      <c r="C20" s="172"/>
      <c r="D20" s="167"/>
      <c r="E20" s="172"/>
      <c r="F20" s="189"/>
      <c r="G20" s="182" t="s">
        <v>76</v>
      </c>
      <c r="H20" s="183"/>
      <c r="I20" s="183"/>
      <c r="J20" s="183"/>
      <c r="K20" s="183"/>
      <c r="L20" s="183"/>
      <c r="M20" s="148">
        <v>0.7</v>
      </c>
      <c r="N20" s="148"/>
      <c r="O20" s="54">
        <v>2192.5</v>
      </c>
      <c r="P20" s="113">
        <f t="shared" si="1"/>
        <v>2207.5</v>
      </c>
      <c r="Q20" s="55">
        <f t="shared" si="2"/>
        <v>1.006841505131129</v>
      </c>
      <c r="R20" s="113">
        <v>2901</v>
      </c>
      <c r="S20" s="113">
        <f t="shared" si="3"/>
        <v>1499</v>
      </c>
      <c r="T20" s="147">
        <v>4400</v>
      </c>
      <c r="U20" s="147"/>
      <c r="V20" s="147"/>
      <c r="W20" s="147"/>
      <c r="X20" s="147"/>
      <c r="Y20" s="147"/>
      <c r="Z20" s="147"/>
      <c r="AA20" s="147">
        <f>T20*2</f>
        <v>8800</v>
      </c>
      <c r="AB20" s="147"/>
      <c r="AC20" s="147"/>
      <c r="AD20" s="147"/>
      <c r="AE20" s="147"/>
      <c r="AF20" s="147"/>
      <c r="AG20" s="147"/>
      <c r="AH20" s="148">
        <f t="shared" si="0"/>
        <v>349.20634920634922</v>
      </c>
      <c r="AI20" s="148"/>
      <c r="AJ20" s="148"/>
      <c r="AK20" s="148"/>
      <c r="AL20" s="148"/>
      <c r="AM20" s="148"/>
      <c r="AN20" s="148"/>
      <c r="AO20" s="389"/>
      <c r="AP20" s="149">
        <f>CEILING((AA20/11),5)</f>
        <v>800</v>
      </c>
      <c r="AQ20" s="278"/>
      <c r="AR20" s="278"/>
      <c r="AS20" s="278"/>
      <c r="AT20" s="278"/>
      <c r="AU20" s="279"/>
      <c r="AV20" s="44"/>
    </row>
    <row r="21" spans="1:48" s="53" customFormat="1" ht="12" hidden="1" customHeight="1" thickBot="1" x14ac:dyDescent="0.3">
      <c r="A21" s="50"/>
      <c r="B21" s="167"/>
      <c r="C21" s="172"/>
      <c r="D21" s="169"/>
      <c r="E21" s="158"/>
      <c r="F21" s="159"/>
      <c r="G21" s="244" t="s">
        <v>65</v>
      </c>
      <c r="H21" s="202"/>
      <c r="I21" s="202"/>
      <c r="J21" s="202"/>
      <c r="K21" s="202"/>
      <c r="L21" s="202"/>
      <c r="M21" s="203">
        <v>0.7</v>
      </c>
      <c r="N21" s="204"/>
      <c r="O21" s="107">
        <v>2200</v>
      </c>
      <c r="P21" s="119" t="e">
        <f t="shared" si="1"/>
        <v>#VALUE!</v>
      </c>
      <c r="Q21" s="58" t="e">
        <f t="shared" si="2"/>
        <v>#VALUE!</v>
      </c>
      <c r="R21" s="119"/>
      <c r="S21" s="119" t="e">
        <f t="shared" si="3"/>
        <v>#VALUE!</v>
      </c>
      <c r="T21" s="370" t="s">
        <v>70</v>
      </c>
      <c r="U21" s="206"/>
      <c r="V21" s="206"/>
      <c r="W21" s="206"/>
      <c r="X21" s="206"/>
      <c r="Y21" s="206"/>
      <c r="Z21" s="206"/>
      <c r="AA21" s="205" t="s">
        <v>69</v>
      </c>
      <c r="AB21" s="206"/>
      <c r="AC21" s="206"/>
      <c r="AD21" s="206"/>
      <c r="AE21" s="206"/>
      <c r="AF21" s="206"/>
      <c r="AG21" s="206"/>
      <c r="AH21" s="207" t="s">
        <v>68</v>
      </c>
      <c r="AI21" s="207"/>
      <c r="AJ21" s="207"/>
      <c r="AK21" s="207"/>
      <c r="AL21" s="207"/>
      <c r="AM21" s="207"/>
      <c r="AN21" s="207"/>
      <c r="AO21" s="118"/>
      <c r="AP21" s="208" t="s">
        <v>67</v>
      </c>
      <c r="AQ21" s="272"/>
      <c r="AR21" s="272"/>
      <c r="AS21" s="272"/>
      <c r="AT21" s="272"/>
      <c r="AU21" s="273"/>
      <c r="AV21" s="44"/>
    </row>
    <row r="22" spans="1:48" s="53" customFormat="1" ht="12" customHeight="1" x14ac:dyDescent="0.25">
      <c r="A22" s="50"/>
      <c r="B22" s="167"/>
      <c r="C22" s="168"/>
      <c r="D22" s="219" t="s">
        <v>22</v>
      </c>
      <c r="E22" s="220"/>
      <c r="F22" s="220"/>
      <c r="G22" s="267" t="s">
        <v>16</v>
      </c>
      <c r="H22" s="268"/>
      <c r="I22" s="268"/>
      <c r="J22" s="268"/>
      <c r="K22" s="268"/>
      <c r="L22" s="269"/>
      <c r="M22" s="190">
        <v>0.53</v>
      </c>
      <c r="N22" s="191"/>
      <c r="O22" s="121">
        <v>1742.5</v>
      </c>
      <c r="P22" s="59">
        <f t="shared" si="1"/>
        <v>1447.5</v>
      </c>
      <c r="Q22" s="60">
        <f t="shared" si="2"/>
        <v>0.83070301291248216</v>
      </c>
      <c r="R22" s="59">
        <v>3100</v>
      </c>
      <c r="S22" s="59">
        <f t="shared" si="3"/>
        <v>90</v>
      </c>
      <c r="T22" s="215">
        <v>3190</v>
      </c>
      <c r="U22" s="215"/>
      <c r="V22" s="215"/>
      <c r="W22" s="215"/>
      <c r="X22" s="215"/>
      <c r="Y22" s="215"/>
      <c r="Z22" s="215"/>
      <c r="AA22" s="215">
        <f>T22*2</f>
        <v>6380</v>
      </c>
      <c r="AB22" s="215"/>
      <c r="AC22" s="215"/>
      <c r="AD22" s="215"/>
      <c r="AE22" s="215"/>
      <c r="AF22" s="215"/>
      <c r="AG22" s="215"/>
      <c r="AH22" s="216">
        <f>T22/12.6</f>
        <v>253.17460317460319</v>
      </c>
      <c r="AI22" s="216"/>
      <c r="AJ22" s="216"/>
      <c r="AK22" s="216"/>
      <c r="AL22" s="216"/>
      <c r="AM22" s="216"/>
      <c r="AN22" s="216"/>
      <c r="AO22" s="120"/>
      <c r="AP22" s="217" t="s">
        <v>13</v>
      </c>
      <c r="AQ22" s="217"/>
      <c r="AR22" s="217"/>
      <c r="AS22" s="217"/>
      <c r="AT22" s="217"/>
      <c r="AU22" s="218"/>
      <c r="AV22" s="44"/>
    </row>
    <row r="23" spans="1:48" s="53" customFormat="1" ht="12" hidden="1" customHeight="1" x14ac:dyDescent="0.25">
      <c r="A23" s="50"/>
      <c r="B23" s="167"/>
      <c r="C23" s="168"/>
      <c r="D23" s="222"/>
      <c r="E23" s="223"/>
      <c r="F23" s="223"/>
      <c r="G23" s="137" t="s">
        <v>18</v>
      </c>
      <c r="H23" s="138"/>
      <c r="I23" s="138"/>
      <c r="J23" s="138"/>
      <c r="K23" s="138"/>
      <c r="L23" s="138"/>
      <c r="M23" s="139">
        <v>0.56000000000000005</v>
      </c>
      <c r="N23" s="140"/>
      <c r="O23" s="123">
        <v>1660</v>
      </c>
      <c r="P23" s="61">
        <f t="shared" si="1"/>
        <v>1040</v>
      </c>
      <c r="Q23" s="62">
        <f t="shared" si="2"/>
        <v>0.62650602409638556</v>
      </c>
      <c r="R23" s="61">
        <v>4000</v>
      </c>
      <c r="S23" s="63">
        <f t="shared" si="3"/>
        <v>-1300</v>
      </c>
      <c r="T23" s="141">
        <v>2700</v>
      </c>
      <c r="U23" s="141"/>
      <c r="V23" s="141"/>
      <c r="W23" s="141"/>
      <c r="X23" s="141"/>
      <c r="Y23" s="141"/>
      <c r="Z23" s="141"/>
      <c r="AA23" s="141">
        <f>T23*2</f>
        <v>5400</v>
      </c>
      <c r="AB23" s="141"/>
      <c r="AC23" s="141"/>
      <c r="AD23" s="141"/>
      <c r="AE23" s="141"/>
      <c r="AF23" s="141"/>
      <c r="AG23" s="141"/>
      <c r="AH23" s="142">
        <f>T23/12.6</f>
        <v>214.28571428571428</v>
      </c>
      <c r="AI23" s="142"/>
      <c r="AJ23" s="142"/>
      <c r="AK23" s="142"/>
      <c r="AL23" s="142"/>
      <c r="AM23" s="142"/>
      <c r="AN23" s="142"/>
      <c r="AO23" s="122"/>
      <c r="AP23" s="261">
        <f>CEILING((T23/6+40),5)</f>
        <v>490</v>
      </c>
      <c r="AQ23" s="262"/>
      <c r="AR23" s="262"/>
      <c r="AS23" s="262"/>
      <c r="AT23" s="262"/>
      <c r="AU23" s="263"/>
      <c r="AV23" s="44"/>
    </row>
    <row r="24" spans="1:48" s="53" customFormat="1" ht="12" customHeight="1" thickBot="1" x14ac:dyDescent="0.3">
      <c r="A24" s="50"/>
      <c r="B24" s="167"/>
      <c r="C24" s="168"/>
      <c r="D24" s="222"/>
      <c r="E24" s="223"/>
      <c r="F24" s="223"/>
      <c r="G24" s="151" t="s">
        <v>20</v>
      </c>
      <c r="H24" s="152"/>
      <c r="I24" s="152"/>
      <c r="J24" s="152"/>
      <c r="K24" s="152"/>
      <c r="L24" s="153"/>
      <c r="M24" s="270">
        <v>0.7</v>
      </c>
      <c r="N24" s="271"/>
      <c r="O24" s="102">
        <v>2302.5</v>
      </c>
      <c r="P24" s="61">
        <f t="shared" si="1"/>
        <v>2087.5</v>
      </c>
      <c r="Q24" s="62">
        <f t="shared" si="2"/>
        <v>0.90662323561346359</v>
      </c>
      <c r="R24" s="61">
        <v>3100</v>
      </c>
      <c r="S24" s="63">
        <f t="shared" si="3"/>
        <v>1290</v>
      </c>
      <c r="T24" s="141">
        <v>4390</v>
      </c>
      <c r="U24" s="141"/>
      <c r="V24" s="141"/>
      <c r="W24" s="141"/>
      <c r="X24" s="141"/>
      <c r="Y24" s="141"/>
      <c r="Z24" s="141"/>
      <c r="AA24" s="141">
        <f>T24*2</f>
        <v>8780</v>
      </c>
      <c r="AB24" s="141"/>
      <c r="AC24" s="141"/>
      <c r="AD24" s="141"/>
      <c r="AE24" s="141"/>
      <c r="AF24" s="141"/>
      <c r="AG24" s="141"/>
      <c r="AH24" s="142">
        <f>T24/12.6</f>
        <v>348.41269841269843</v>
      </c>
      <c r="AI24" s="142"/>
      <c r="AJ24" s="142"/>
      <c r="AK24" s="142"/>
      <c r="AL24" s="142"/>
      <c r="AM24" s="142"/>
      <c r="AN24" s="142"/>
      <c r="AO24" s="122"/>
      <c r="AP24" s="261">
        <f>CEILING((AA24/11),5)</f>
        <v>800</v>
      </c>
      <c r="AQ24" s="262"/>
      <c r="AR24" s="262"/>
      <c r="AS24" s="262"/>
      <c r="AT24" s="262"/>
      <c r="AU24" s="263"/>
      <c r="AV24" s="44"/>
    </row>
    <row r="25" spans="1:48" s="53" customFormat="1" ht="12" hidden="1" customHeight="1" thickBot="1" x14ac:dyDescent="0.3">
      <c r="A25" s="50"/>
      <c r="B25" s="167"/>
      <c r="C25" s="168"/>
      <c r="D25" s="266"/>
      <c r="E25" s="235"/>
      <c r="F25" s="235"/>
      <c r="G25" s="192" t="s">
        <v>21</v>
      </c>
      <c r="H25" s="193"/>
      <c r="I25" s="193"/>
      <c r="J25" s="193"/>
      <c r="K25" s="193"/>
      <c r="L25" s="193"/>
      <c r="M25" s="264">
        <v>0.8</v>
      </c>
      <c r="N25" s="265"/>
      <c r="O25" s="125">
        <v>2370</v>
      </c>
      <c r="P25" s="64">
        <f t="shared" si="1"/>
        <v>1130</v>
      </c>
      <c r="Q25" s="65">
        <f t="shared" si="2"/>
        <v>0.47679324894514763</v>
      </c>
      <c r="R25" s="64"/>
      <c r="S25" s="66">
        <f t="shared" si="3"/>
        <v>3500</v>
      </c>
      <c r="T25" s="196">
        <v>3500</v>
      </c>
      <c r="U25" s="197"/>
      <c r="V25" s="197"/>
      <c r="W25" s="197"/>
      <c r="X25" s="197"/>
      <c r="Y25" s="197"/>
      <c r="Z25" s="197"/>
      <c r="AA25" s="196">
        <f>T25*2</f>
        <v>7000</v>
      </c>
      <c r="AB25" s="197"/>
      <c r="AC25" s="197"/>
      <c r="AD25" s="197"/>
      <c r="AE25" s="197"/>
      <c r="AF25" s="197"/>
      <c r="AG25" s="197"/>
      <c r="AH25" s="198">
        <f>T25/12.6</f>
        <v>277.77777777777777</v>
      </c>
      <c r="AI25" s="198"/>
      <c r="AJ25" s="198"/>
      <c r="AK25" s="198"/>
      <c r="AL25" s="198"/>
      <c r="AM25" s="198"/>
      <c r="AN25" s="198"/>
      <c r="AO25" s="124"/>
      <c r="AP25" s="227">
        <f>CEILING((T25/6+40),5)</f>
        <v>625</v>
      </c>
      <c r="AQ25" s="228"/>
      <c r="AR25" s="228"/>
      <c r="AS25" s="228"/>
      <c r="AT25" s="228"/>
      <c r="AU25" s="229"/>
      <c r="AV25" s="44"/>
    </row>
    <row r="26" spans="1:48" s="49" customFormat="1" ht="6.75" customHeight="1" thickBot="1" x14ac:dyDescent="0.3">
      <c r="A26" s="164"/>
      <c r="B26" s="165"/>
      <c r="C26" s="165"/>
      <c r="D26" s="165"/>
      <c r="E26" s="165"/>
      <c r="F26" s="165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9"/>
      <c r="AV26" s="44"/>
    </row>
    <row r="27" spans="1:48" s="53" customFormat="1" ht="12" customHeight="1" x14ac:dyDescent="0.25">
      <c r="A27" s="50" t="s">
        <v>73</v>
      </c>
      <c r="B27" s="245" t="s">
        <v>24</v>
      </c>
      <c r="C27" s="353"/>
      <c r="D27" s="171" t="s">
        <v>11</v>
      </c>
      <c r="E27" s="172"/>
      <c r="F27" s="172"/>
      <c r="G27" s="248" t="s">
        <v>16</v>
      </c>
      <c r="H27" s="249"/>
      <c r="I27" s="249"/>
      <c r="J27" s="249"/>
      <c r="K27" s="249"/>
      <c r="L27" s="249"/>
      <c r="M27" s="258">
        <v>0.91</v>
      </c>
      <c r="N27" s="258"/>
      <c r="O27" s="105">
        <v>2850</v>
      </c>
      <c r="P27" s="51">
        <f t="shared" ref="P27:P36" si="4">T27-O27</f>
        <v>2430</v>
      </c>
      <c r="Q27" s="52">
        <f t="shared" ref="Q27:Q36" si="5">(T27/O27)-1</f>
        <v>0.85263157894736841</v>
      </c>
      <c r="R27" s="51"/>
      <c r="S27" s="51"/>
      <c r="T27" s="257">
        <v>5280</v>
      </c>
      <c r="U27" s="257"/>
      <c r="V27" s="257"/>
      <c r="W27" s="257"/>
      <c r="X27" s="257"/>
      <c r="Y27" s="257"/>
      <c r="Z27" s="257"/>
      <c r="AA27" s="257">
        <f t="shared" ref="AA27:AA35" si="6">T27*2</f>
        <v>10560</v>
      </c>
      <c r="AB27" s="257"/>
      <c r="AC27" s="257"/>
      <c r="AD27" s="257"/>
      <c r="AE27" s="257"/>
      <c r="AF27" s="257"/>
      <c r="AG27" s="257"/>
      <c r="AH27" s="258">
        <f t="shared" ref="AH27:AH36" si="7">T27/12.6</f>
        <v>419.04761904761904</v>
      </c>
      <c r="AI27" s="258"/>
      <c r="AJ27" s="258"/>
      <c r="AK27" s="258"/>
      <c r="AL27" s="258"/>
      <c r="AM27" s="258"/>
      <c r="AN27" s="258"/>
      <c r="AO27" s="114"/>
      <c r="AP27" s="259" t="s">
        <v>13</v>
      </c>
      <c r="AQ27" s="259"/>
      <c r="AR27" s="259"/>
      <c r="AS27" s="259"/>
      <c r="AT27" s="259"/>
      <c r="AU27" s="260"/>
      <c r="AV27" s="44"/>
    </row>
    <row r="28" spans="1:48" s="53" customFormat="1" ht="12" hidden="1" customHeight="1" x14ac:dyDescent="0.25">
      <c r="A28" s="50"/>
      <c r="B28" s="167"/>
      <c r="C28" s="168"/>
      <c r="D28" s="171"/>
      <c r="E28" s="172"/>
      <c r="F28" s="172"/>
      <c r="G28" s="182" t="s">
        <v>17</v>
      </c>
      <c r="H28" s="183"/>
      <c r="I28" s="183"/>
      <c r="J28" s="183"/>
      <c r="K28" s="183"/>
      <c r="L28" s="183"/>
      <c r="M28" s="148">
        <v>1</v>
      </c>
      <c r="N28" s="148"/>
      <c r="O28" s="112">
        <v>2620</v>
      </c>
      <c r="P28" s="113">
        <f t="shared" si="4"/>
        <v>1180</v>
      </c>
      <c r="Q28" s="55">
        <f t="shared" si="5"/>
        <v>0.45038167938931295</v>
      </c>
      <c r="R28" s="113"/>
      <c r="S28" s="113"/>
      <c r="T28" s="147">
        <v>3800</v>
      </c>
      <c r="U28" s="147"/>
      <c r="V28" s="147"/>
      <c r="W28" s="147"/>
      <c r="X28" s="147"/>
      <c r="Y28" s="147"/>
      <c r="Z28" s="147"/>
      <c r="AA28" s="147">
        <f t="shared" si="6"/>
        <v>7600</v>
      </c>
      <c r="AB28" s="147"/>
      <c r="AC28" s="147"/>
      <c r="AD28" s="147"/>
      <c r="AE28" s="147"/>
      <c r="AF28" s="147"/>
      <c r="AG28" s="147"/>
      <c r="AH28" s="148">
        <f t="shared" si="7"/>
        <v>301.58730158730157</v>
      </c>
      <c r="AI28" s="148"/>
      <c r="AJ28" s="148"/>
      <c r="AK28" s="148"/>
      <c r="AL28" s="148"/>
      <c r="AM28" s="148"/>
      <c r="AN28" s="148"/>
      <c r="AO28" s="111"/>
      <c r="AP28" s="149" t="s">
        <v>13</v>
      </c>
      <c r="AQ28" s="149"/>
      <c r="AR28" s="149"/>
      <c r="AS28" s="149"/>
      <c r="AT28" s="149"/>
      <c r="AU28" s="150"/>
      <c r="AV28" s="44"/>
    </row>
    <row r="29" spans="1:48" s="53" customFormat="1" ht="12" hidden="1" customHeight="1" x14ac:dyDescent="0.25">
      <c r="A29" s="50"/>
      <c r="B29" s="167"/>
      <c r="C29" s="168"/>
      <c r="D29" s="171"/>
      <c r="E29" s="172"/>
      <c r="F29" s="172"/>
      <c r="G29" s="182" t="s">
        <v>18</v>
      </c>
      <c r="H29" s="183"/>
      <c r="I29" s="183"/>
      <c r="J29" s="183"/>
      <c r="K29" s="183"/>
      <c r="L29" s="183"/>
      <c r="M29" s="148">
        <v>1.1000000000000001</v>
      </c>
      <c r="N29" s="148"/>
      <c r="O29" s="112">
        <v>2890</v>
      </c>
      <c r="P29" s="113">
        <f t="shared" si="4"/>
        <v>1040</v>
      </c>
      <c r="Q29" s="55">
        <f t="shared" si="5"/>
        <v>0.35986159169550169</v>
      </c>
      <c r="R29" s="113">
        <v>4000</v>
      </c>
      <c r="S29" s="113">
        <f>T29-R29</f>
        <v>-70</v>
      </c>
      <c r="T29" s="147">
        <v>3930</v>
      </c>
      <c r="U29" s="147"/>
      <c r="V29" s="147"/>
      <c r="W29" s="147"/>
      <c r="X29" s="147"/>
      <c r="Y29" s="147"/>
      <c r="Z29" s="147"/>
      <c r="AA29" s="147">
        <f t="shared" si="6"/>
        <v>7860</v>
      </c>
      <c r="AB29" s="147"/>
      <c r="AC29" s="147"/>
      <c r="AD29" s="147"/>
      <c r="AE29" s="147"/>
      <c r="AF29" s="147"/>
      <c r="AG29" s="147"/>
      <c r="AH29" s="148">
        <f t="shared" si="7"/>
        <v>311.90476190476193</v>
      </c>
      <c r="AI29" s="148"/>
      <c r="AJ29" s="148"/>
      <c r="AK29" s="148"/>
      <c r="AL29" s="148"/>
      <c r="AM29" s="148"/>
      <c r="AN29" s="148"/>
      <c r="AO29" s="111"/>
      <c r="AP29" s="149">
        <f>CEILING((T29/6+50),5)</f>
        <v>705</v>
      </c>
      <c r="AQ29" s="149"/>
      <c r="AR29" s="149"/>
      <c r="AS29" s="149"/>
      <c r="AT29" s="149"/>
      <c r="AU29" s="150"/>
      <c r="AV29" s="44"/>
    </row>
    <row r="30" spans="1:48" s="53" customFormat="1" ht="12" customHeight="1" x14ac:dyDescent="0.25">
      <c r="A30" s="50"/>
      <c r="B30" s="167"/>
      <c r="C30" s="168"/>
      <c r="D30" s="171"/>
      <c r="E30" s="172"/>
      <c r="F30" s="172"/>
      <c r="G30" s="182" t="s">
        <v>20</v>
      </c>
      <c r="H30" s="183"/>
      <c r="I30" s="183"/>
      <c r="J30" s="183"/>
      <c r="K30" s="183"/>
      <c r="L30" s="183"/>
      <c r="M30" s="148">
        <v>1.2</v>
      </c>
      <c r="N30" s="148"/>
      <c r="O30" s="112">
        <v>3757.5</v>
      </c>
      <c r="P30" s="113">
        <f t="shared" si="4"/>
        <v>3282.5</v>
      </c>
      <c r="Q30" s="55">
        <f t="shared" si="5"/>
        <v>0.8735861610113107</v>
      </c>
      <c r="R30" s="113">
        <v>3999</v>
      </c>
      <c r="S30" s="113">
        <f>T30-R30</f>
        <v>3041</v>
      </c>
      <c r="T30" s="147">
        <v>7040</v>
      </c>
      <c r="U30" s="147"/>
      <c r="V30" s="147"/>
      <c r="W30" s="147"/>
      <c r="X30" s="147"/>
      <c r="Y30" s="147"/>
      <c r="Z30" s="147"/>
      <c r="AA30" s="147">
        <f t="shared" si="6"/>
        <v>14080</v>
      </c>
      <c r="AB30" s="147"/>
      <c r="AC30" s="147"/>
      <c r="AD30" s="147"/>
      <c r="AE30" s="147"/>
      <c r="AF30" s="147"/>
      <c r="AG30" s="147"/>
      <c r="AH30" s="148">
        <f t="shared" si="7"/>
        <v>558.73015873015879</v>
      </c>
      <c r="AI30" s="148"/>
      <c r="AJ30" s="148"/>
      <c r="AK30" s="148"/>
      <c r="AL30" s="148"/>
      <c r="AM30" s="148"/>
      <c r="AN30" s="148"/>
      <c r="AO30" s="111"/>
      <c r="AP30" s="149">
        <f>CEILING((AA30/11),5)</f>
        <v>1280</v>
      </c>
      <c r="AQ30" s="149"/>
      <c r="AR30" s="149"/>
      <c r="AS30" s="149"/>
      <c r="AT30" s="149"/>
      <c r="AU30" s="150"/>
      <c r="AV30" s="44"/>
    </row>
    <row r="31" spans="1:48" s="53" customFormat="1" ht="12" customHeight="1" thickBot="1" x14ac:dyDescent="0.3">
      <c r="A31" s="50"/>
      <c r="B31" s="167"/>
      <c r="C31" s="168"/>
      <c r="D31" s="171"/>
      <c r="E31" s="172"/>
      <c r="F31" s="172"/>
      <c r="G31" s="201" t="s">
        <v>76</v>
      </c>
      <c r="H31" s="202"/>
      <c r="I31" s="202"/>
      <c r="J31" s="202"/>
      <c r="K31" s="202"/>
      <c r="L31" s="202"/>
      <c r="M31" s="207">
        <v>1.2</v>
      </c>
      <c r="N31" s="207"/>
      <c r="O31" s="107">
        <v>3757.5</v>
      </c>
      <c r="P31" s="119">
        <f t="shared" si="4"/>
        <v>3442.5</v>
      </c>
      <c r="Q31" s="58">
        <f t="shared" si="5"/>
        <v>0.91616766467065869</v>
      </c>
      <c r="R31" s="119">
        <v>4000</v>
      </c>
      <c r="S31" s="119">
        <f>T31-R31</f>
        <v>3200</v>
      </c>
      <c r="T31" s="205">
        <v>7200</v>
      </c>
      <c r="U31" s="205"/>
      <c r="V31" s="205"/>
      <c r="W31" s="205"/>
      <c r="X31" s="205"/>
      <c r="Y31" s="205"/>
      <c r="Z31" s="205"/>
      <c r="AA31" s="205">
        <f t="shared" si="6"/>
        <v>14400</v>
      </c>
      <c r="AB31" s="205"/>
      <c r="AC31" s="205"/>
      <c r="AD31" s="205"/>
      <c r="AE31" s="205"/>
      <c r="AF31" s="205"/>
      <c r="AG31" s="205"/>
      <c r="AH31" s="207">
        <f t="shared" si="7"/>
        <v>571.42857142857144</v>
      </c>
      <c r="AI31" s="207"/>
      <c r="AJ31" s="207"/>
      <c r="AK31" s="207"/>
      <c r="AL31" s="207"/>
      <c r="AM31" s="207"/>
      <c r="AN31" s="207"/>
      <c r="AO31" s="118"/>
      <c r="AP31" s="208">
        <f>CEILING((AA31/11),5)</f>
        <v>1310</v>
      </c>
      <c r="AQ31" s="208"/>
      <c r="AR31" s="208"/>
      <c r="AS31" s="208"/>
      <c r="AT31" s="208"/>
      <c r="AU31" s="209"/>
      <c r="AV31" s="44"/>
    </row>
    <row r="32" spans="1:48" s="53" customFormat="1" ht="12" customHeight="1" x14ac:dyDescent="0.25">
      <c r="A32" s="50"/>
      <c r="B32" s="167"/>
      <c r="C32" s="168"/>
      <c r="D32" s="219" t="s">
        <v>22</v>
      </c>
      <c r="E32" s="220"/>
      <c r="F32" s="221"/>
      <c r="G32" s="237" t="s">
        <v>16</v>
      </c>
      <c r="H32" s="238"/>
      <c r="I32" s="238"/>
      <c r="J32" s="238"/>
      <c r="K32" s="238"/>
      <c r="L32" s="239"/>
      <c r="M32" s="366">
        <v>0.91</v>
      </c>
      <c r="N32" s="367"/>
      <c r="O32" s="128">
        <v>2992.5</v>
      </c>
      <c r="P32" s="69">
        <f t="shared" si="4"/>
        <v>2397.5</v>
      </c>
      <c r="Q32" s="70">
        <f t="shared" si="5"/>
        <v>0.80116959064327475</v>
      </c>
      <c r="R32" s="69"/>
      <c r="S32" s="69"/>
      <c r="T32" s="240">
        <v>5390</v>
      </c>
      <c r="U32" s="240"/>
      <c r="V32" s="240"/>
      <c r="W32" s="240"/>
      <c r="X32" s="240"/>
      <c r="Y32" s="240"/>
      <c r="Z32" s="240"/>
      <c r="AA32" s="240">
        <f t="shared" si="6"/>
        <v>10780</v>
      </c>
      <c r="AB32" s="240"/>
      <c r="AC32" s="240"/>
      <c r="AD32" s="240"/>
      <c r="AE32" s="240"/>
      <c r="AF32" s="240"/>
      <c r="AG32" s="240"/>
      <c r="AH32" s="241">
        <f t="shared" si="7"/>
        <v>427.77777777777777</v>
      </c>
      <c r="AI32" s="241"/>
      <c r="AJ32" s="241"/>
      <c r="AK32" s="241"/>
      <c r="AL32" s="241"/>
      <c r="AM32" s="241"/>
      <c r="AN32" s="241"/>
      <c r="AO32" s="127"/>
      <c r="AP32" s="187" t="s">
        <v>13</v>
      </c>
      <c r="AQ32" s="187"/>
      <c r="AR32" s="187"/>
      <c r="AS32" s="187"/>
      <c r="AT32" s="187"/>
      <c r="AU32" s="188"/>
      <c r="AV32" s="44"/>
    </row>
    <row r="33" spans="1:50" s="53" customFormat="1" ht="12" hidden="1" customHeight="1" x14ac:dyDescent="0.25">
      <c r="A33" s="50"/>
      <c r="B33" s="167"/>
      <c r="C33" s="168"/>
      <c r="D33" s="222"/>
      <c r="E33" s="223"/>
      <c r="F33" s="224"/>
      <c r="G33" s="137" t="s">
        <v>17</v>
      </c>
      <c r="H33" s="138"/>
      <c r="I33" s="138"/>
      <c r="J33" s="138"/>
      <c r="K33" s="138"/>
      <c r="L33" s="138"/>
      <c r="M33" s="139">
        <v>1</v>
      </c>
      <c r="N33" s="140"/>
      <c r="O33" s="123">
        <v>2730</v>
      </c>
      <c r="P33" s="61">
        <f t="shared" si="4"/>
        <v>1170</v>
      </c>
      <c r="Q33" s="71">
        <f t="shared" si="5"/>
        <v>0.4285714285714286</v>
      </c>
      <c r="R33" s="61"/>
      <c r="S33" s="61"/>
      <c r="T33" s="141">
        <v>3900</v>
      </c>
      <c r="U33" s="141"/>
      <c r="V33" s="141"/>
      <c r="W33" s="141"/>
      <c r="X33" s="141"/>
      <c r="Y33" s="141"/>
      <c r="Z33" s="141"/>
      <c r="AA33" s="141">
        <f t="shared" si="6"/>
        <v>7800</v>
      </c>
      <c r="AB33" s="141"/>
      <c r="AC33" s="141"/>
      <c r="AD33" s="141"/>
      <c r="AE33" s="141"/>
      <c r="AF33" s="141"/>
      <c r="AG33" s="141"/>
      <c r="AH33" s="142">
        <f t="shared" si="7"/>
        <v>309.52380952380952</v>
      </c>
      <c r="AI33" s="142"/>
      <c r="AJ33" s="142"/>
      <c r="AK33" s="142"/>
      <c r="AL33" s="142"/>
      <c r="AM33" s="142"/>
      <c r="AN33" s="142"/>
      <c r="AO33" s="122"/>
      <c r="AP33" s="143" t="s">
        <v>13</v>
      </c>
      <c r="AQ33" s="143"/>
      <c r="AR33" s="143"/>
      <c r="AS33" s="143"/>
      <c r="AT33" s="143"/>
      <c r="AU33" s="144"/>
      <c r="AV33" s="44"/>
    </row>
    <row r="34" spans="1:50" s="53" customFormat="1" ht="12" hidden="1" customHeight="1" x14ac:dyDescent="0.25">
      <c r="A34" s="50"/>
      <c r="B34" s="167"/>
      <c r="C34" s="168"/>
      <c r="D34" s="222"/>
      <c r="E34" s="223"/>
      <c r="F34" s="224"/>
      <c r="G34" s="137" t="s">
        <v>18</v>
      </c>
      <c r="H34" s="138"/>
      <c r="I34" s="138"/>
      <c r="J34" s="138"/>
      <c r="K34" s="138"/>
      <c r="L34" s="138"/>
      <c r="M34" s="139">
        <v>1.1000000000000001</v>
      </c>
      <c r="N34" s="140"/>
      <c r="O34" s="123">
        <v>2960</v>
      </c>
      <c r="P34" s="61">
        <f t="shared" si="4"/>
        <v>1290</v>
      </c>
      <c r="Q34" s="62">
        <f t="shared" si="5"/>
        <v>0.43581081081081074</v>
      </c>
      <c r="R34" s="61"/>
      <c r="S34" s="63"/>
      <c r="T34" s="141">
        <v>4250</v>
      </c>
      <c r="U34" s="141"/>
      <c r="V34" s="141"/>
      <c r="W34" s="141"/>
      <c r="X34" s="141"/>
      <c r="Y34" s="141"/>
      <c r="Z34" s="141"/>
      <c r="AA34" s="141">
        <f t="shared" si="6"/>
        <v>8500</v>
      </c>
      <c r="AB34" s="141"/>
      <c r="AC34" s="141"/>
      <c r="AD34" s="141"/>
      <c r="AE34" s="141"/>
      <c r="AF34" s="141"/>
      <c r="AG34" s="141"/>
      <c r="AH34" s="142">
        <f t="shared" si="7"/>
        <v>337.30158730158729</v>
      </c>
      <c r="AI34" s="142"/>
      <c r="AJ34" s="142"/>
      <c r="AK34" s="142"/>
      <c r="AL34" s="142"/>
      <c r="AM34" s="142"/>
      <c r="AN34" s="142"/>
      <c r="AO34" s="122"/>
      <c r="AP34" s="230">
        <f>CEILING((T34/6+50),5)</f>
        <v>760</v>
      </c>
      <c r="AQ34" s="230"/>
      <c r="AR34" s="230"/>
      <c r="AS34" s="230"/>
      <c r="AT34" s="230"/>
      <c r="AU34" s="231"/>
      <c r="AV34" s="44"/>
    </row>
    <row r="35" spans="1:50" s="53" customFormat="1" ht="12" customHeight="1" thickBot="1" x14ac:dyDescent="0.3">
      <c r="A35" s="50"/>
      <c r="B35" s="167"/>
      <c r="C35" s="168"/>
      <c r="D35" s="222"/>
      <c r="E35" s="223"/>
      <c r="F35" s="224"/>
      <c r="G35" s="151" t="s">
        <v>20</v>
      </c>
      <c r="H35" s="152"/>
      <c r="I35" s="152"/>
      <c r="J35" s="152"/>
      <c r="K35" s="152"/>
      <c r="L35" s="153"/>
      <c r="M35" s="139">
        <v>1.2</v>
      </c>
      <c r="N35" s="140"/>
      <c r="O35" s="123">
        <v>3947.5</v>
      </c>
      <c r="P35" s="61">
        <f t="shared" si="4"/>
        <v>3422.5</v>
      </c>
      <c r="Q35" s="62">
        <f t="shared" si="5"/>
        <v>0.86700443318556042</v>
      </c>
      <c r="R35" s="61">
        <v>4300</v>
      </c>
      <c r="S35" s="63">
        <f>T35-R35</f>
        <v>3070</v>
      </c>
      <c r="T35" s="141">
        <v>7370</v>
      </c>
      <c r="U35" s="141"/>
      <c r="V35" s="141"/>
      <c r="W35" s="141"/>
      <c r="X35" s="141"/>
      <c r="Y35" s="141"/>
      <c r="Z35" s="141"/>
      <c r="AA35" s="141">
        <f t="shared" si="6"/>
        <v>14740</v>
      </c>
      <c r="AB35" s="141"/>
      <c r="AC35" s="141"/>
      <c r="AD35" s="141"/>
      <c r="AE35" s="141"/>
      <c r="AF35" s="141"/>
      <c r="AG35" s="141"/>
      <c r="AH35" s="142">
        <f t="shared" si="7"/>
        <v>584.92063492063494</v>
      </c>
      <c r="AI35" s="142"/>
      <c r="AJ35" s="142"/>
      <c r="AK35" s="142"/>
      <c r="AL35" s="142"/>
      <c r="AM35" s="142"/>
      <c r="AN35" s="142"/>
      <c r="AO35" s="122"/>
      <c r="AP35" s="230">
        <f>CEILING((AA35/11),5)</f>
        <v>1340</v>
      </c>
      <c r="AQ35" s="230"/>
      <c r="AR35" s="230"/>
      <c r="AS35" s="230"/>
      <c r="AT35" s="230"/>
      <c r="AU35" s="231"/>
      <c r="AV35" s="44"/>
      <c r="AX35" s="53" t="s">
        <v>25</v>
      </c>
    </row>
    <row r="36" spans="1:50" s="53" customFormat="1" ht="12" hidden="1" customHeight="1" thickBot="1" x14ac:dyDescent="0.3">
      <c r="A36" s="50"/>
      <c r="B36" s="169"/>
      <c r="C36" s="170"/>
      <c r="D36" s="266"/>
      <c r="E36" s="235"/>
      <c r="F36" s="236"/>
      <c r="G36" s="151" t="s">
        <v>65</v>
      </c>
      <c r="H36" s="152"/>
      <c r="I36" s="152"/>
      <c r="J36" s="152"/>
      <c r="K36" s="152"/>
      <c r="L36" s="153"/>
      <c r="M36" s="194">
        <v>1.2</v>
      </c>
      <c r="N36" s="195"/>
      <c r="O36" s="123">
        <v>3948.5</v>
      </c>
      <c r="P36" s="61">
        <f t="shared" si="4"/>
        <v>4158.5</v>
      </c>
      <c r="Q36" s="62">
        <f t="shared" si="5"/>
        <v>1.0531847537039383</v>
      </c>
      <c r="R36" s="61">
        <v>4301</v>
      </c>
      <c r="S36" s="63">
        <f>T36-R36</f>
        <v>3806</v>
      </c>
      <c r="T36" s="141">
        <f>T35/100*110</f>
        <v>8107</v>
      </c>
      <c r="U36" s="141"/>
      <c r="V36" s="141"/>
      <c r="W36" s="141"/>
      <c r="X36" s="141"/>
      <c r="Y36" s="141"/>
      <c r="Z36" s="141"/>
      <c r="AA36" s="141">
        <f>T36/2</f>
        <v>4053.5</v>
      </c>
      <c r="AB36" s="141"/>
      <c r="AC36" s="141"/>
      <c r="AD36" s="141"/>
      <c r="AE36" s="141"/>
      <c r="AF36" s="141"/>
      <c r="AG36" s="141"/>
      <c r="AH36" s="142">
        <f t="shared" si="7"/>
        <v>643.41269841269843</v>
      </c>
      <c r="AI36" s="142"/>
      <c r="AJ36" s="142"/>
      <c r="AK36" s="142"/>
      <c r="AL36" s="142"/>
      <c r="AM36" s="142"/>
      <c r="AN36" s="142"/>
      <c r="AO36" s="122"/>
      <c r="AP36" s="230">
        <f>CEILING((T36/6+50),5)</f>
        <v>1405</v>
      </c>
      <c r="AQ36" s="230"/>
      <c r="AR36" s="230"/>
      <c r="AS36" s="230"/>
      <c r="AT36" s="230"/>
      <c r="AU36" s="231"/>
      <c r="AV36" s="44"/>
    </row>
    <row r="37" spans="1:50" s="49" customFormat="1" ht="6.75" customHeight="1" thickBot="1" x14ac:dyDescent="0.3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6"/>
      <c r="AV37" s="44"/>
    </row>
    <row r="38" spans="1:50" s="53" customFormat="1" ht="12" customHeight="1" x14ac:dyDescent="0.25">
      <c r="A38" s="50"/>
      <c r="B38" s="245" t="s">
        <v>27</v>
      </c>
      <c r="C38" s="353"/>
      <c r="D38" s="154" t="s">
        <v>11</v>
      </c>
      <c r="E38" s="155"/>
      <c r="F38" s="156"/>
      <c r="G38" s="173" t="s">
        <v>16</v>
      </c>
      <c r="H38" s="174"/>
      <c r="I38" s="174"/>
      <c r="J38" s="174"/>
      <c r="K38" s="174"/>
      <c r="L38" s="175"/>
      <c r="M38" s="176">
        <v>1.08</v>
      </c>
      <c r="N38" s="177"/>
      <c r="O38" s="130">
        <v>3382.5</v>
      </c>
      <c r="P38" s="72">
        <f t="shared" ref="P38:P47" si="8">T38-O38</f>
        <v>2887.5</v>
      </c>
      <c r="Q38" s="73">
        <f t="shared" ref="Q38:Q47" si="9">(T38/O38)-1</f>
        <v>0.85365853658536595</v>
      </c>
      <c r="R38" s="72"/>
      <c r="S38" s="72"/>
      <c r="T38" s="178">
        <v>6270</v>
      </c>
      <c r="U38" s="178"/>
      <c r="V38" s="178"/>
      <c r="W38" s="178"/>
      <c r="X38" s="178"/>
      <c r="Y38" s="178"/>
      <c r="Z38" s="178"/>
      <c r="AA38" s="178">
        <f t="shared" ref="AA38:AA47" si="10">T38*2</f>
        <v>12540</v>
      </c>
      <c r="AB38" s="178"/>
      <c r="AC38" s="178"/>
      <c r="AD38" s="178"/>
      <c r="AE38" s="178"/>
      <c r="AF38" s="178"/>
      <c r="AG38" s="178"/>
      <c r="AH38" s="179">
        <f t="shared" ref="AH38:AH47" si="11">T38/12.6</f>
        <v>497.61904761904765</v>
      </c>
      <c r="AI38" s="179"/>
      <c r="AJ38" s="179"/>
      <c r="AK38" s="179"/>
      <c r="AL38" s="179"/>
      <c r="AM38" s="179"/>
      <c r="AN38" s="179"/>
      <c r="AO38" s="129"/>
      <c r="AP38" s="180" t="s">
        <v>13</v>
      </c>
      <c r="AQ38" s="180"/>
      <c r="AR38" s="180"/>
      <c r="AS38" s="180"/>
      <c r="AT38" s="180"/>
      <c r="AU38" s="181"/>
      <c r="AV38" s="44"/>
    </row>
    <row r="39" spans="1:50" s="53" customFormat="1" ht="12" hidden="1" customHeight="1" x14ac:dyDescent="0.25">
      <c r="A39" s="50"/>
      <c r="B39" s="167"/>
      <c r="C39" s="168"/>
      <c r="D39" s="171"/>
      <c r="E39" s="172"/>
      <c r="F39" s="189"/>
      <c r="G39" s="182" t="s">
        <v>17</v>
      </c>
      <c r="H39" s="183"/>
      <c r="I39" s="183"/>
      <c r="J39" s="183"/>
      <c r="K39" s="183"/>
      <c r="L39" s="183"/>
      <c r="M39" s="145">
        <v>1.2</v>
      </c>
      <c r="N39" s="146"/>
      <c r="O39" s="112">
        <v>2900</v>
      </c>
      <c r="P39" s="113">
        <f t="shared" si="8"/>
        <v>1500</v>
      </c>
      <c r="Q39" s="55">
        <f t="shared" si="9"/>
        <v>0.51724137931034475</v>
      </c>
      <c r="R39" s="113"/>
      <c r="S39" s="113"/>
      <c r="T39" s="147">
        <v>4400</v>
      </c>
      <c r="U39" s="147"/>
      <c r="V39" s="147"/>
      <c r="W39" s="147"/>
      <c r="X39" s="147"/>
      <c r="Y39" s="147"/>
      <c r="Z39" s="147"/>
      <c r="AA39" s="147">
        <f t="shared" si="10"/>
        <v>8800</v>
      </c>
      <c r="AB39" s="147"/>
      <c r="AC39" s="147"/>
      <c r="AD39" s="147"/>
      <c r="AE39" s="147"/>
      <c r="AF39" s="147"/>
      <c r="AG39" s="147"/>
      <c r="AH39" s="148">
        <f t="shared" si="11"/>
        <v>349.20634920634922</v>
      </c>
      <c r="AI39" s="148"/>
      <c r="AJ39" s="148"/>
      <c r="AK39" s="148"/>
      <c r="AL39" s="148"/>
      <c r="AM39" s="148"/>
      <c r="AN39" s="148"/>
      <c r="AO39" s="111"/>
      <c r="AP39" s="149" t="s">
        <v>13</v>
      </c>
      <c r="AQ39" s="149"/>
      <c r="AR39" s="149"/>
      <c r="AS39" s="149"/>
      <c r="AT39" s="149"/>
      <c r="AU39" s="150"/>
      <c r="AV39" s="44"/>
    </row>
    <row r="40" spans="1:50" s="53" customFormat="1" ht="12" hidden="1" customHeight="1" x14ac:dyDescent="0.25">
      <c r="A40" s="50"/>
      <c r="B40" s="167"/>
      <c r="C40" s="168"/>
      <c r="D40" s="171"/>
      <c r="E40" s="172"/>
      <c r="F40" s="189"/>
      <c r="G40" s="182" t="s">
        <v>18</v>
      </c>
      <c r="H40" s="183"/>
      <c r="I40" s="183"/>
      <c r="J40" s="183"/>
      <c r="K40" s="183"/>
      <c r="L40" s="183"/>
      <c r="M40" s="145">
        <v>1.35</v>
      </c>
      <c r="N40" s="146"/>
      <c r="O40" s="112">
        <v>3460</v>
      </c>
      <c r="P40" s="113">
        <f t="shared" si="8"/>
        <v>1540</v>
      </c>
      <c r="Q40" s="68">
        <f t="shared" si="9"/>
        <v>0.44508670520231219</v>
      </c>
      <c r="R40" s="113"/>
      <c r="S40" s="67"/>
      <c r="T40" s="147">
        <v>5000</v>
      </c>
      <c r="U40" s="147"/>
      <c r="V40" s="147"/>
      <c r="W40" s="147"/>
      <c r="X40" s="147"/>
      <c r="Y40" s="147"/>
      <c r="Z40" s="147"/>
      <c r="AA40" s="147">
        <f t="shared" si="10"/>
        <v>10000</v>
      </c>
      <c r="AB40" s="147"/>
      <c r="AC40" s="147"/>
      <c r="AD40" s="147"/>
      <c r="AE40" s="147"/>
      <c r="AF40" s="147"/>
      <c r="AG40" s="147"/>
      <c r="AH40" s="148">
        <f t="shared" si="11"/>
        <v>396.82539682539681</v>
      </c>
      <c r="AI40" s="148"/>
      <c r="AJ40" s="148"/>
      <c r="AK40" s="148"/>
      <c r="AL40" s="148"/>
      <c r="AM40" s="148"/>
      <c r="AN40" s="148"/>
      <c r="AO40" s="111"/>
      <c r="AP40" s="149">
        <f>CEILING((T40/6+70),5)</f>
        <v>905</v>
      </c>
      <c r="AQ40" s="149"/>
      <c r="AR40" s="149"/>
      <c r="AS40" s="149"/>
      <c r="AT40" s="149"/>
      <c r="AU40" s="150"/>
      <c r="AV40" s="44"/>
    </row>
    <row r="41" spans="1:50" s="53" customFormat="1" ht="12" customHeight="1" thickBot="1" x14ac:dyDescent="0.3">
      <c r="A41" s="50"/>
      <c r="B41" s="167"/>
      <c r="C41" s="168"/>
      <c r="D41" s="171"/>
      <c r="E41" s="172"/>
      <c r="F41" s="189"/>
      <c r="G41" s="210" t="s">
        <v>20</v>
      </c>
      <c r="H41" s="211"/>
      <c r="I41" s="211"/>
      <c r="J41" s="211"/>
      <c r="K41" s="211"/>
      <c r="L41" s="212"/>
      <c r="M41" s="145">
        <v>1.4</v>
      </c>
      <c r="N41" s="146"/>
      <c r="O41" s="112">
        <v>4385</v>
      </c>
      <c r="P41" s="113">
        <f t="shared" si="8"/>
        <v>3815</v>
      </c>
      <c r="Q41" s="68">
        <f t="shared" si="9"/>
        <v>0.87001140250855191</v>
      </c>
      <c r="R41" s="113">
        <v>4400</v>
      </c>
      <c r="S41" s="67">
        <f>T41-R41</f>
        <v>3800</v>
      </c>
      <c r="T41" s="147">
        <v>8200</v>
      </c>
      <c r="U41" s="147"/>
      <c r="V41" s="147"/>
      <c r="W41" s="147"/>
      <c r="X41" s="147"/>
      <c r="Y41" s="147"/>
      <c r="Z41" s="147"/>
      <c r="AA41" s="147">
        <f t="shared" si="10"/>
        <v>16400</v>
      </c>
      <c r="AB41" s="147"/>
      <c r="AC41" s="147"/>
      <c r="AD41" s="147"/>
      <c r="AE41" s="147"/>
      <c r="AF41" s="147"/>
      <c r="AG41" s="147"/>
      <c r="AH41" s="148">
        <f t="shared" si="11"/>
        <v>650.79365079365084</v>
      </c>
      <c r="AI41" s="148"/>
      <c r="AJ41" s="148"/>
      <c r="AK41" s="148"/>
      <c r="AL41" s="148"/>
      <c r="AM41" s="148"/>
      <c r="AN41" s="148"/>
      <c r="AO41" s="111"/>
      <c r="AP41" s="149">
        <f>CEILING((AA41/11),5)</f>
        <v>1495</v>
      </c>
      <c r="AQ41" s="149"/>
      <c r="AR41" s="149"/>
      <c r="AS41" s="149"/>
      <c r="AT41" s="149"/>
      <c r="AU41" s="150"/>
      <c r="AV41" s="44"/>
    </row>
    <row r="42" spans="1:50" s="53" customFormat="1" ht="12" hidden="1" customHeight="1" thickBot="1" x14ac:dyDescent="0.3">
      <c r="A42" s="50"/>
      <c r="B42" s="167"/>
      <c r="C42" s="168"/>
      <c r="D42" s="157"/>
      <c r="E42" s="158"/>
      <c r="F42" s="159"/>
      <c r="G42" s="201" t="s">
        <v>21</v>
      </c>
      <c r="H42" s="202"/>
      <c r="I42" s="202"/>
      <c r="J42" s="202"/>
      <c r="K42" s="202"/>
      <c r="L42" s="202"/>
      <c r="M42" s="203">
        <v>1.5</v>
      </c>
      <c r="N42" s="204"/>
      <c r="O42" s="134">
        <v>4030</v>
      </c>
      <c r="P42" s="119">
        <f t="shared" si="8"/>
        <v>1870</v>
      </c>
      <c r="Q42" s="58">
        <f t="shared" si="9"/>
        <v>0.46401985111662536</v>
      </c>
      <c r="R42" s="119"/>
      <c r="S42" s="119"/>
      <c r="T42" s="205">
        <v>5900</v>
      </c>
      <c r="U42" s="206"/>
      <c r="V42" s="206"/>
      <c r="W42" s="206"/>
      <c r="X42" s="206"/>
      <c r="Y42" s="206"/>
      <c r="Z42" s="206"/>
      <c r="AA42" s="205">
        <f t="shared" si="10"/>
        <v>11800</v>
      </c>
      <c r="AB42" s="206"/>
      <c r="AC42" s="206"/>
      <c r="AD42" s="206"/>
      <c r="AE42" s="206"/>
      <c r="AF42" s="206"/>
      <c r="AG42" s="206"/>
      <c r="AH42" s="207">
        <f t="shared" si="11"/>
        <v>468.25396825396825</v>
      </c>
      <c r="AI42" s="207"/>
      <c r="AJ42" s="207"/>
      <c r="AK42" s="207"/>
      <c r="AL42" s="207"/>
      <c r="AM42" s="207"/>
      <c r="AN42" s="207"/>
      <c r="AO42" s="118"/>
      <c r="AP42" s="208">
        <f>CEILING((T42/6+70),5)</f>
        <v>1055</v>
      </c>
      <c r="AQ42" s="208"/>
      <c r="AR42" s="208"/>
      <c r="AS42" s="208"/>
      <c r="AT42" s="208"/>
      <c r="AU42" s="209"/>
      <c r="AV42" s="44"/>
    </row>
    <row r="43" spans="1:50" s="53" customFormat="1" ht="12" customHeight="1" x14ac:dyDescent="0.25">
      <c r="A43" s="50"/>
      <c r="B43" s="167"/>
      <c r="C43" s="168"/>
      <c r="D43" s="219" t="s">
        <v>22</v>
      </c>
      <c r="E43" s="220"/>
      <c r="F43" s="221"/>
      <c r="G43" s="267" t="s">
        <v>16</v>
      </c>
      <c r="H43" s="268"/>
      <c r="I43" s="268"/>
      <c r="J43" s="268"/>
      <c r="K43" s="268"/>
      <c r="L43" s="269"/>
      <c r="M43" s="190">
        <v>1.08</v>
      </c>
      <c r="N43" s="191"/>
      <c r="O43" s="121">
        <v>3552.5</v>
      </c>
      <c r="P43" s="59">
        <f t="shared" si="8"/>
        <v>3097.5</v>
      </c>
      <c r="Q43" s="60">
        <f t="shared" si="9"/>
        <v>0.87192118226600979</v>
      </c>
      <c r="R43" s="59"/>
      <c r="S43" s="59"/>
      <c r="T43" s="215">
        <v>6650</v>
      </c>
      <c r="U43" s="215"/>
      <c r="V43" s="215"/>
      <c r="W43" s="215"/>
      <c r="X43" s="215"/>
      <c r="Y43" s="215"/>
      <c r="Z43" s="215"/>
      <c r="AA43" s="215">
        <f t="shared" si="10"/>
        <v>13300</v>
      </c>
      <c r="AB43" s="215"/>
      <c r="AC43" s="215"/>
      <c r="AD43" s="215"/>
      <c r="AE43" s="215"/>
      <c r="AF43" s="215"/>
      <c r="AG43" s="215"/>
      <c r="AH43" s="216">
        <f t="shared" si="11"/>
        <v>527.77777777777783</v>
      </c>
      <c r="AI43" s="216"/>
      <c r="AJ43" s="216"/>
      <c r="AK43" s="216"/>
      <c r="AL43" s="216"/>
      <c r="AM43" s="216"/>
      <c r="AN43" s="216"/>
      <c r="AO43" s="120"/>
      <c r="AP43" s="217" t="s">
        <v>13</v>
      </c>
      <c r="AQ43" s="217"/>
      <c r="AR43" s="217"/>
      <c r="AS43" s="217"/>
      <c r="AT43" s="217"/>
      <c r="AU43" s="218"/>
      <c r="AV43" s="44"/>
    </row>
    <row r="44" spans="1:50" s="53" customFormat="1" ht="12" hidden="1" customHeight="1" x14ac:dyDescent="0.25">
      <c r="A44" s="50"/>
      <c r="B44" s="167"/>
      <c r="C44" s="168"/>
      <c r="D44" s="222"/>
      <c r="E44" s="223"/>
      <c r="F44" s="224"/>
      <c r="G44" s="137" t="s">
        <v>17</v>
      </c>
      <c r="H44" s="138"/>
      <c r="I44" s="138"/>
      <c r="J44" s="138"/>
      <c r="K44" s="138"/>
      <c r="L44" s="138"/>
      <c r="M44" s="139">
        <v>1.2</v>
      </c>
      <c r="N44" s="140"/>
      <c r="O44" s="123">
        <v>3040</v>
      </c>
      <c r="P44" s="61">
        <f t="shared" si="8"/>
        <v>1860</v>
      </c>
      <c r="Q44" s="71">
        <f t="shared" si="9"/>
        <v>0.61184210526315796</v>
      </c>
      <c r="R44" s="61"/>
      <c r="S44" s="61"/>
      <c r="T44" s="141">
        <v>4900</v>
      </c>
      <c r="U44" s="141"/>
      <c r="V44" s="141"/>
      <c r="W44" s="141"/>
      <c r="X44" s="141"/>
      <c r="Y44" s="141"/>
      <c r="Z44" s="141"/>
      <c r="AA44" s="141">
        <f t="shared" si="10"/>
        <v>9800</v>
      </c>
      <c r="AB44" s="141"/>
      <c r="AC44" s="141"/>
      <c r="AD44" s="141"/>
      <c r="AE44" s="141"/>
      <c r="AF44" s="141"/>
      <c r="AG44" s="141"/>
      <c r="AH44" s="142">
        <f t="shared" si="11"/>
        <v>388.88888888888891</v>
      </c>
      <c r="AI44" s="142"/>
      <c r="AJ44" s="142"/>
      <c r="AK44" s="142"/>
      <c r="AL44" s="142"/>
      <c r="AM44" s="142"/>
      <c r="AN44" s="142"/>
      <c r="AO44" s="122"/>
      <c r="AP44" s="143" t="s">
        <v>13</v>
      </c>
      <c r="AQ44" s="143"/>
      <c r="AR44" s="143"/>
      <c r="AS44" s="143"/>
      <c r="AT44" s="143"/>
      <c r="AU44" s="144"/>
      <c r="AV44" s="44"/>
    </row>
    <row r="45" spans="1:50" s="53" customFormat="1" ht="12" hidden="1" customHeight="1" x14ac:dyDescent="0.25">
      <c r="A45" s="50"/>
      <c r="B45" s="167"/>
      <c r="C45" s="168"/>
      <c r="D45" s="222"/>
      <c r="E45" s="223"/>
      <c r="F45" s="224"/>
      <c r="G45" s="137" t="s">
        <v>18</v>
      </c>
      <c r="H45" s="138"/>
      <c r="I45" s="138"/>
      <c r="J45" s="138"/>
      <c r="K45" s="138"/>
      <c r="L45" s="138"/>
      <c r="M45" s="139">
        <v>1.35</v>
      </c>
      <c r="N45" s="140"/>
      <c r="O45" s="123">
        <v>3560</v>
      </c>
      <c r="P45" s="61">
        <f t="shared" si="8"/>
        <v>1630</v>
      </c>
      <c r="Q45" s="71">
        <f t="shared" si="9"/>
        <v>0.4578651685393258</v>
      </c>
      <c r="R45" s="61"/>
      <c r="S45" s="61"/>
      <c r="T45" s="141">
        <v>5190</v>
      </c>
      <c r="U45" s="141"/>
      <c r="V45" s="141"/>
      <c r="W45" s="141"/>
      <c r="X45" s="141"/>
      <c r="Y45" s="141"/>
      <c r="Z45" s="141"/>
      <c r="AA45" s="141">
        <f t="shared" si="10"/>
        <v>10380</v>
      </c>
      <c r="AB45" s="141"/>
      <c r="AC45" s="141"/>
      <c r="AD45" s="141"/>
      <c r="AE45" s="141"/>
      <c r="AF45" s="141"/>
      <c r="AG45" s="141"/>
      <c r="AH45" s="142">
        <f t="shared" si="11"/>
        <v>411.90476190476193</v>
      </c>
      <c r="AI45" s="142"/>
      <c r="AJ45" s="142"/>
      <c r="AK45" s="142"/>
      <c r="AL45" s="142"/>
      <c r="AM45" s="142"/>
      <c r="AN45" s="142"/>
      <c r="AO45" s="122"/>
      <c r="AP45" s="143">
        <f>CEILING((T45/6+70),5)</f>
        <v>935</v>
      </c>
      <c r="AQ45" s="143"/>
      <c r="AR45" s="143"/>
      <c r="AS45" s="143"/>
      <c r="AT45" s="143"/>
      <c r="AU45" s="144"/>
      <c r="AV45" s="44"/>
    </row>
    <row r="46" spans="1:50" s="53" customFormat="1" ht="12" customHeight="1" thickBot="1" x14ac:dyDescent="0.3">
      <c r="A46" s="50"/>
      <c r="B46" s="167"/>
      <c r="C46" s="168"/>
      <c r="D46" s="222"/>
      <c r="E46" s="223"/>
      <c r="F46" s="224"/>
      <c r="G46" s="151" t="s">
        <v>20</v>
      </c>
      <c r="H46" s="152"/>
      <c r="I46" s="152"/>
      <c r="J46" s="152"/>
      <c r="K46" s="152"/>
      <c r="L46" s="153"/>
      <c r="M46" s="139">
        <v>1.4</v>
      </c>
      <c r="N46" s="140"/>
      <c r="O46" s="123">
        <v>4605</v>
      </c>
      <c r="P46" s="61">
        <f t="shared" si="8"/>
        <v>3975</v>
      </c>
      <c r="Q46" s="71">
        <f t="shared" si="9"/>
        <v>0.86319218241042339</v>
      </c>
      <c r="R46" s="61">
        <v>4599</v>
      </c>
      <c r="S46" s="61">
        <f>T46-R46</f>
        <v>3981</v>
      </c>
      <c r="T46" s="141">
        <v>8580</v>
      </c>
      <c r="U46" s="141"/>
      <c r="V46" s="141"/>
      <c r="W46" s="141"/>
      <c r="X46" s="141"/>
      <c r="Y46" s="141"/>
      <c r="Z46" s="141"/>
      <c r="AA46" s="141">
        <f t="shared" si="10"/>
        <v>17160</v>
      </c>
      <c r="AB46" s="141"/>
      <c r="AC46" s="141"/>
      <c r="AD46" s="141"/>
      <c r="AE46" s="141"/>
      <c r="AF46" s="141"/>
      <c r="AG46" s="141"/>
      <c r="AH46" s="142">
        <f t="shared" si="11"/>
        <v>680.95238095238096</v>
      </c>
      <c r="AI46" s="142"/>
      <c r="AJ46" s="142"/>
      <c r="AK46" s="142"/>
      <c r="AL46" s="142"/>
      <c r="AM46" s="142"/>
      <c r="AN46" s="142"/>
      <c r="AO46" s="122"/>
      <c r="AP46" s="143">
        <f>CEILING((AA46/11),5)</f>
        <v>1560</v>
      </c>
      <c r="AQ46" s="143"/>
      <c r="AR46" s="143"/>
      <c r="AS46" s="143"/>
      <c r="AT46" s="143"/>
      <c r="AU46" s="144"/>
      <c r="AV46" s="44"/>
    </row>
    <row r="47" spans="1:50" s="53" customFormat="1" ht="12" hidden="1" customHeight="1" thickBot="1" x14ac:dyDescent="0.3">
      <c r="A47" s="50"/>
      <c r="B47" s="167"/>
      <c r="C47" s="168"/>
      <c r="D47" s="222"/>
      <c r="E47" s="223"/>
      <c r="F47" s="224"/>
      <c r="G47" s="363" t="s">
        <v>21</v>
      </c>
      <c r="H47" s="364"/>
      <c r="I47" s="364"/>
      <c r="J47" s="364"/>
      <c r="K47" s="364"/>
      <c r="L47" s="364"/>
      <c r="M47" s="194">
        <v>1.5</v>
      </c>
      <c r="N47" s="195"/>
      <c r="O47" s="128">
        <v>4230</v>
      </c>
      <c r="P47" s="69">
        <f t="shared" si="8"/>
        <v>1970</v>
      </c>
      <c r="Q47" s="70">
        <f t="shared" si="9"/>
        <v>0.46572104018912519</v>
      </c>
      <c r="R47" s="69"/>
      <c r="S47" s="69"/>
      <c r="T47" s="240">
        <v>6200</v>
      </c>
      <c r="U47" s="365"/>
      <c r="V47" s="365"/>
      <c r="W47" s="365"/>
      <c r="X47" s="365"/>
      <c r="Y47" s="365"/>
      <c r="Z47" s="365"/>
      <c r="AA47" s="240">
        <f t="shared" si="10"/>
        <v>12400</v>
      </c>
      <c r="AB47" s="365"/>
      <c r="AC47" s="365"/>
      <c r="AD47" s="365"/>
      <c r="AE47" s="365"/>
      <c r="AF47" s="365"/>
      <c r="AG47" s="365"/>
      <c r="AH47" s="241">
        <f t="shared" si="11"/>
        <v>492.06349206349205</v>
      </c>
      <c r="AI47" s="241"/>
      <c r="AJ47" s="241"/>
      <c r="AK47" s="241"/>
      <c r="AL47" s="241"/>
      <c r="AM47" s="241"/>
      <c r="AN47" s="241"/>
      <c r="AO47" s="127"/>
      <c r="AP47" s="187">
        <f>CEILING((T47/6+70),5)</f>
        <v>1105</v>
      </c>
      <c r="AQ47" s="187"/>
      <c r="AR47" s="187"/>
      <c r="AS47" s="187"/>
      <c r="AT47" s="187"/>
      <c r="AU47" s="188"/>
      <c r="AV47" s="44"/>
    </row>
    <row r="48" spans="1:50" s="49" customFormat="1" ht="6.75" customHeight="1" thickBot="1" x14ac:dyDescent="0.3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6"/>
      <c r="AV48" s="44"/>
    </row>
    <row r="49" spans="1:48" s="53" customFormat="1" ht="12" customHeight="1" x14ac:dyDescent="0.25">
      <c r="A49" s="50"/>
      <c r="B49" s="167" t="s">
        <v>29</v>
      </c>
      <c r="C49" s="168"/>
      <c r="D49" s="171" t="s">
        <v>11</v>
      </c>
      <c r="E49" s="172"/>
      <c r="F49" s="189"/>
      <c r="G49" s="354" t="s">
        <v>16</v>
      </c>
      <c r="H49" s="355"/>
      <c r="I49" s="355"/>
      <c r="J49" s="355"/>
      <c r="K49" s="355"/>
      <c r="L49" s="356"/>
      <c r="M49" s="176">
        <v>1.2</v>
      </c>
      <c r="N49" s="177"/>
      <c r="O49" s="131">
        <v>3757.5</v>
      </c>
      <c r="P49" s="74">
        <f t="shared" ref="P49:P57" si="12">T49-O49</f>
        <v>3282.5</v>
      </c>
      <c r="Q49" s="75">
        <f t="shared" ref="Q49:Q57" si="13">(T49/O49)-1</f>
        <v>0.8735861610113107</v>
      </c>
      <c r="R49" s="74"/>
      <c r="S49" s="74"/>
      <c r="T49" s="323">
        <v>7040</v>
      </c>
      <c r="U49" s="323"/>
      <c r="V49" s="323"/>
      <c r="W49" s="323"/>
      <c r="X49" s="323"/>
      <c r="Y49" s="323"/>
      <c r="Z49" s="323"/>
      <c r="AA49" s="323">
        <f t="shared" ref="AA49:AA57" si="14">T49*2</f>
        <v>14080</v>
      </c>
      <c r="AB49" s="323"/>
      <c r="AC49" s="323"/>
      <c r="AD49" s="323"/>
      <c r="AE49" s="323"/>
      <c r="AF49" s="323"/>
      <c r="AG49" s="323"/>
      <c r="AH49" s="357">
        <f t="shared" ref="AH49:AH57" si="15">T49/12.6</f>
        <v>558.73015873015879</v>
      </c>
      <c r="AI49" s="357"/>
      <c r="AJ49" s="357"/>
      <c r="AK49" s="357"/>
      <c r="AL49" s="357"/>
      <c r="AM49" s="357"/>
      <c r="AN49" s="357"/>
      <c r="AO49" s="103"/>
      <c r="AP49" s="358" t="s">
        <v>13</v>
      </c>
      <c r="AQ49" s="358"/>
      <c r="AR49" s="358"/>
      <c r="AS49" s="358"/>
      <c r="AT49" s="358"/>
      <c r="AU49" s="359"/>
      <c r="AV49" s="44"/>
    </row>
    <row r="50" spans="1:48" s="53" customFormat="1" ht="12" hidden="1" customHeight="1" x14ac:dyDescent="0.25">
      <c r="A50" s="50"/>
      <c r="B50" s="167"/>
      <c r="C50" s="168"/>
      <c r="D50" s="171"/>
      <c r="E50" s="172"/>
      <c r="F50" s="189"/>
      <c r="G50" s="182" t="s">
        <v>17</v>
      </c>
      <c r="H50" s="183"/>
      <c r="I50" s="183"/>
      <c r="J50" s="183"/>
      <c r="K50" s="183"/>
      <c r="L50" s="183"/>
      <c r="M50" s="145">
        <v>1.35</v>
      </c>
      <c r="N50" s="146"/>
      <c r="O50" s="112">
        <v>3750</v>
      </c>
      <c r="P50" s="113">
        <f t="shared" si="12"/>
        <v>1550</v>
      </c>
      <c r="Q50" s="55">
        <f t="shared" si="13"/>
        <v>0.41333333333333333</v>
      </c>
      <c r="R50" s="113"/>
      <c r="S50" s="113"/>
      <c r="T50" s="147">
        <v>5300</v>
      </c>
      <c r="U50" s="147"/>
      <c r="V50" s="147"/>
      <c r="W50" s="147"/>
      <c r="X50" s="147"/>
      <c r="Y50" s="147"/>
      <c r="Z50" s="147"/>
      <c r="AA50" s="147">
        <f t="shared" si="14"/>
        <v>10600</v>
      </c>
      <c r="AB50" s="147"/>
      <c r="AC50" s="147"/>
      <c r="AD50" s="147"/>
      <c r="AE50" s="147"/>
      <c r="AF50" s="147"/>
      <c r="AG50" s="147"/>
      <c r="AH50" s="148">
        <f t="shared" si="15"/>
        <v>420.63492063492066</v>
      </c>
      <c r="AI50" s="148"/>
      <c r="AJ50" s="148"/>
      <c r="AK50" s="148"/>
      <c r="AL50" s="148"/>
      <c r="AM50" s="148"/>
      <c r="AN50" s="148"/>
      <c r="AO50" s="111"/>
      <c r="AP50" s="149" t="s">
        <v>13</v>
      </c>
      <c r="AQ50" s="149"/>
      <c r="AR50" s="149"/>
      <c r="AS50" s="149"/>
      <c r="AT50" s="149"/>
      <c r="AU50" s="150"/>
      <c r="AV50" s="44"/>
    </row>
    <row r="51" spans="1:48" s="53" customFormat="1" ht="12" hidden="1" customHeight="1" x14ac:dyDescent="0.25">
      <c r="A51" s="50"/>
      <c r="B51" s="167"/>
      <c r="C51" s="168"/>
      <c r="D51" s="171"/>
      <c r="E51" s="172"/>
      <c r="F51" s="189"/>
      <c r="G51" s="182" t="s">
        <v>18</v>
      </c>
      <c r="H51" s="183"/>
      <c r="I51" s="183"/>
      <c r="J51" s="183"/>
      <c r="K51" s="183"/>
      <c r="L51" s="183"/>
      <c r="M51" s="145">
        <v>1.55</v>
      </c>
      <c r="N51" s="146"/>
      <c r="O51" s="112">
        <v>4030</v>
      </c>
      <c r="P51" s="113">
        <f t="shared" si="12"/>
        <v>1470</v>
      </c>
      <c r="Q51" s="68">
        <f t="shared" si="13"/>
        <v>0.36476426799007444</v>
      </c>
      <c r="R51" s="113"/>
      <c r="S51" s="67"/>
      <c r="T51" s="147">
        <v>5500</v>
      </c>
      <c r="U51" s="147"/>
      <c r="V51" s="147"/>
      <c r="W51" s="147"/>
      <c r="X51" s="147"/>
      <c r="Y51" s="147"/>
      <c r="Z51" s="147"/>
      <c r="AA51" s="147">
        <f t="shared" si="14"/>
        <v>11000</v>
      </c>
      <c r="AB51" s="147"/>
      <c r="AC51" s="147"/>
      <c r="AD51" s="147"/>
      <c r="AE51" s="147"/>
      <c r="AF51" s="147"/>
      <c r="AG51" s="147"/>
      <c r="AH51" s="148">
        <f t="shared" si="15"/>
        <v>436.50793650793651</v>
      </c>
      <c r="AI51" s="148"/>
      <c r="AJ51" s="148"/>
      <c r="AK51" s="148"/>
      <c r="AL51" s="148"/>
      <c r="AM51" s="148"/>
      <c r="AN51" s="148"/>
      <c r="AO51" s="111"/>
      <c r="AP51" s="149">
        <f>CEILING((T51/6+80),5)</f>
        <v>1000</v>
      </c>
      <c r="AQ51" s="149"/>
      <c r="AR51" s="149"/>
      <c r="AS51" s="149"/>
      <c r="AT51" s="149"/>
      <c r="AU51" s="150"/>
      <c r="AV51" s="44"/>
    </row>
    <row r="52" spans="1:48" s="53" customFormat="1" ht="12" customHeight="1" thickBot="1" x14ac:dyDescent="0.3">
      <c r="A52" s="50"/>
      <c r="B52" s="167"/>
      <c r="C52" s="168"/>
      <c r="D52" s="171"/>
      <c r="E52" s="172"/>
      <c r="F52" s="189"/>
      <c r="G52" s="242" t="s">
        <v>20</v>
      </c>
      <c r="H52" s="243"/>
      <c r="I52" s="243"/>
      <c r="J52" s="243"/>
      <c r="K52" s="243"/>
      <c r="L52" s="244"/>
      <c r="M52" s="203">
        <v>1.6</v>
      </c>
      <c r="N52" s="204"/>
      <c r="O52" s="107">
        <v>5012.5</v>
      </c>
      <c r="P52" s="119">
        <f t="shared" si="12"/>
        <v>3837.5</v>
      </c>
      <c r="Q52" s="76">
        <f t="shared" si="13"/>
        <v>0.76558603491271815</v>
      </c>
      <c r="R52" s="119">
        <v>4900</v>
      </c>
      <c r="S52" s="77">
        <f>T52-R52</f>
        <v>3950</v>
      </c>
      <c r="T52" s="205">
        <v>8850</v>
      </c>
      <c r="U52" s="205"/>
      <c r="V52" s="205"/>
      <c r="W52" s="205"/>
      <c r="X52" s="205"/>
      <c r="Y52" s="205"/>
      <c r="Z52" s="205"/>
      <c r="AA52" s="205">
        <f t="shared" si="14"/>
        <v>17700</v>
      </c>
      <c r="AB52" s="205"/>
      <c r="AC52" s="205"/>
      <c r="AD52" s="205"/>
      <c r="AE52" s="205"/>
      <c r="AF52" s="205"/>
      <c r="AG52" s="205"/>
      <c r="AH52" s="207">
        <f t="shared" si="15"/>
        <v>702.38095238095241</v>
      </c>
      <c r="AI52" s="207"/>
      <c r="AJ52" s="207"/>
      <c r="AK52" s="207"/>
      <c r="AL52" s="207"/>
      <c r="AM52" s="207"/>
      <c r="AN52" s="207"/>
      <c r="AO52" s="118"/>
      <c r="AP52" s="208">
        <f>CEILING((AA52/11),5)</f>
        <v>1610</v>
      </c>
      <c r="AQ52" s="208"/>
      <c r="AR52" s="208"/>
      <c r="AS52" s="208"/>
      <c r="AT52" s="208"/>
      <c r="AU52" s="209"/>
      <c r="AV52" s="44"/>
    </row>
    <row r="53" spans="1:48" s="53" customFormat="1" ht="12" hidden="1" customHeight="1" thickBot="1" x14ac:dyDescent="0.3">
      <c r="A53" s="50"/>
      <c r="B53" s="167"/>
      <c r="C53" s="168"/>
      <c r="D53" s="157"/>
      <c r="E53" s="158"/>
      <c r="F53" s="159"/>
      <c r="G53" s="360" t="s">
        <v>21</v>
      </c>
      <c r="H53" s="361"/>
      <c r="I53" s="361"/>
      <c r="J53" s="361"/>
      <c r="K53" s="361"/>
      <c r="L53" s="361"/>
      <c r="M53" s="246">
        <v>1.7</v>
      </c>
      <c r="N53" s="247"/>
      <c r="O53" s="134">
        <v>4560</v>
      </c>
      <c r="P53" s="77">
        <f t="shared" si="12"/>
        <v>1840</v>
      </c>
      <c r="Q53" s="76">
        <f t="shared" si="13"/>
        <v>0.40350877192982448</v>
      </c>
      <c r="R53" s="77"/>
      <c r="S53" s="77"/>
      <c r="T53" s="253">
        <v>6400</v>
      </c>
      <c r="U53" s="362"/>
      <c r="V53" s="362"/>
      <c r="W53" s="362"/>
      <c r="X53" s="362"/>
      <c r="Y53" s="362"/>
      <c r="Z53" s="362"/>
      <c r="AA53" s="253">
        <f t="shared" si="14"/>
        <v>12800</v>
      </c>
      <c r="AB53" s="362"/>
      <c r="AC53" s="362"/>
      <c r="AD53" s="362"/>
      <c r="AE53" s="362"/>
      <c r="AF53" s="362"/>
      <c r="AG53" s="362"/>
      <c r="AH53" s="254">
        <f t="shared" si="15"/>
        <v>507.93650793650795</v>
      </c>
      <c r="AI53" s="254"/>
      <c r="AJ53" s="254"/>
      <c r="AK53" s="254"/>
      <c r="AL53" s="254"/>
      <c r="AM53" s="254"/>
      <c r="AN53" s="254"/>
      <c r="AO53" s="132"/>
      <c r="AP53" s="255">
        <f>CEILING((T53/6+80),5)</f>
        <v>1150</v>
      </c>
      <c r="AQ53" s="255"/>
      <c r="AR53" s="255"/>
      <c r="AS53" s="255"/>
      <c r="AT53" s="255"/>
      <c r="AU53" s="256"/>
      <c r="AV53" s="44"/>
    </row>
    <row r="54" spans="1:48" s="53" customFormat="1" ht="12" customHeight="1" x14ac:dyDescent="0.25">
      <c r="A54" s="50"/>
      <c r="B54" s="167"/>
      <c r="C54" s="168"/>
      <c r="D54" s="154" t="s">
        <v>22</v>
      </c>
      <c r="E54" s="155"/>
      <c r="F54" s="156"/>
      <c r="G54" s="267" t="s">
        <v>16</v>
      </c>
      <c r="H54" s="268"/>
      <c r="I54" s="268"/>
      <c r="J54" s="268"/>
      <c r="K54" s="268"/>
      <c r="L54" s="269"/>
      <c r="M54" s="190">
        <v>1.2</v>
      </c>
      <c r="N54" s="191"/>
      <c r="O54" s="121">
        <v>3947.5</v>
      </c>
      <c r="P54" s="59">
        <f t="shared" si="12"/>
        <v>3422.5</v>
      </c>
      <c r="Q54" s="60">
        <f t="shared" si="13"/>
        <v>0.86700443318556042</v>
      </c>
      <c r="R54" s="59"/>
      <c r="S54" s="59"/>
      <c r="T54" s="215">
        <v>7370</v>
      </c>
      <c r="U54" s="215"/>
      <c r="V54" s="215"/>
      <c r="W54" s="215"/>
      <c r="X54" s="215"/>
      <c r="Y54" s="215"/>
      <c r="Z54" s="215"/>
      <c r="AA54" s="215">
        <f t="shared" si="14"/>
        <v>14740</v>
      </c>
      <c r="AB54" s="215"/>
      <c r="AC54" s="215"/>
      <c r="AD54" s="215"/>
      <c r="AE54" s="215"/>
      <c r="AF54" s="215"/>
      <c r="AG54" s="215"/>
      <c r="AH54" s="216">
        <f t="shared" si="15"/>
        <v>584.92063492063494</v>
      </c>
      <c r="AI54" s="216"/>
      <c r="AJ54" s="216"/>
      <c r="AK54" s="216"/>
      <c r="AL54" s="216"/>
      <c r="AM54" s="216"/>
      <c r="AN54" s="216"/>
      <c r="AO54" s="120"/>
      <c r="AP54" s="217" t="s">
        <v>13</v>
      </c>
      <c r="AQ54" s="217"/>
      <c r="AR54" s="217"/>
      <c r="AS54" s="217"/>
      <c r="AT54" s="217"/>
      <c r="AU54" s="218"/>
      <c r="AV54" s="44"/>
    </row>
    <row r="55" spans="1:48" s="53" customFormat="1" ht="12" hidden="1" customHeight="1" x14ac:dyDescent="0.25">
      <c r="A55" s="50"/>
      <c r="B55" s="167"/>
      <c r="C55" s="168"/>
      <c r="D55" s="171"/>
      <c r="E55" s="172"/>
      <c r="F55" s="189"/>
      <c r="G55" s="137" t="s">
        <v>17</v>
      </c>
      <c r="H55" s="138"/>
      <c r="I55" s="138"/>
      <c r="J55" s="138"/>
      <c r="K55" s="138"/>
      <c r="L55" s="138"/>
      <c r="M55" s="139">
        <v>1.35</v>
      </c>
      <c r="N55" s="140"/>
      <c r="O55" s="123">
        <v>3930</v>
      </c>
      <c r="P55" s="61">
        <f t="shared" si="12"/>
        <v>1670</v>
      </c>
      <c r="Q55" s="71">
        <f t="shared" si="13"/>
        <v>0.42493638676844792</v>
      </c>
      <c r="R55" s="61"/>
      <c r="S55" s="61"/>
      <c r="T55" s="141">
        <v>5600</v>
      </c>
      <c r="U55" s="141"/>
      <c r="V55" s="141"/>
      <c r="W55" s="141"/>
      <c r="X55" s="141"/>
      <c r="Y55" s="141"/>
      <c r="Z55" s="141"/>
      <c r="AA55" s="141">
        <f t="shared" si="14"/>
        <v>11200</v>
      </c>
      <c r="AB55" s="141"/>
      <c r="AC55" s="141"/>
      <c r="AD55" s="141"/>
      <c r="AE55" s="141"/>
      <c r="AF55" s="141"/>
      <c r="AG55" s="141"/>
      <c r="AH55" s="142">
        <f t="shared" si="15"/>
        <v>444.44444444444446</v>
      </c>
      <c r="AI55" s="142"/>
      <c r="AJ55" s="142"/>
      <c r="AK55" s="142"/>
      <c r="AL55" s="142"/>
      <c r="AM55" s="142"/>
      <c r="AN55" s="142"/>
      <c r="AO55" s="122"/>
      <c r="AP55" s="143" t="s">
        <v>30</v>
      </c>
      <c r="AQ55" s="143"/>
      <c r="AR55" s="143"/>
      <c r="AS55" s="143"/>
      <c r="AT55" s="143"/>
      <c r="AU55" s="144"/>
      <c r="AV55" s="44"/>
    </row>
    <row r="56" spans="1:48" s="53" customFormat="1" ht="12" hidden="1" customHeight="1" x14ac:dyDescent="0.25">
      <c r="A56" s="50"/>
      <c r="B56" s="167"/>
      <c r="C56" s="168"/>
      <c r="D56" s="171"/>
      <c r="E56" s="172"/>
      <c r="F56" s="189"/>
      <c r="G56" s="137" t="s">
        <v>18</v>
      </c>
      <c r="H56" s="138"/>
      <c r="I56" s="138"/>
      <c r="J56" s="138"/>
      <c r="K56" s="138"/>
      <c r="L56" s="138"/>
      <c r="M56" s="139">
        <v>1.55</v>
      </c>
      <c r="N56" s="140"/>
      <c r="O56" s="123">
        <v>4160</v>
      </c>
      <c r="P56" s="61">
        <f t="shared" si="12"/>
        <v>1585</v>
      </c>
      <c r="Q56" s="71">
        <f t="shared" si="13"/>
        <v>0.38100961538461542</v>
      </c>
      <c r="R56" s="61"/>
      <c r="S56" s="61"/>
      <c r="T56" s="141">
        <v>5745</v>
      </c>
      <c r="U56" s="141"/>
      <c r="V56" s="141"/>
      <c r="W56" s="141"/>
      <c r="X56" s="141"/>
      <c r="Y56" s="141"/>
      <c r="Z56" s="141"/>
      <c r="AA56" s="141">
        <f t="shared" si="14"/>
        <v>11490</v>
      </c>
      <c r="AB56" s="141"/>
      <c r="AC56" s="141"/>
      <c r="AD56" s="141"/>
      <c r="AE56" s="141"/>
      <c r="AF56" s="141"/>
      <c r="AG56" s="141"/>
      <c r="AH56" s="142">
        <f t="shared" si="15"/>
        <v>455.95238095238096</v>
      </c>
      <c r="AI56" s="142"/>
      <c r="AJ56" s="142"/>
      <c r="AK56" s="142"/>
      <c r="AL56" s="142"/>
      <c r="AM56" s="142"/>
      <c r="AN56" s="142"/>
      <c r="AO56" s="122"/>
      <c r="AP56" s="143">
        <f>CEILING((T56/6+80),5)</f>
        <v>1040</v>
      </c>
      <c r="AQ56" s="143"/>
      <c r="AR56" s="143"/>
      <c r="AS56" s="143"/>
      <c r="AT56" s="143"/>
      <c r="AU56" s="144"/>
      <c r="AV56" s="44"/>
    </row>
    <row r="57" spans="1:48" s="53" customFormat="1" ht="12" customHeight="1" thickBot="1" x14ac:dyDescent="0.3">
      <c r="A57" s="50"/>
      <c r="B57" s="167"/>
      <c r="C57" s="168"/>
      <c r="D57" s="171"/>
      <c r="E57" s="172"/>
      <c r="F57" s="189"/>
      <c r="G57" s="151" t="s">
        <v>20</v>
      </c>
      <c r="H57" s="152"/>
      <c r="I57" s="152"/>
      <c r="J57" s="152"/>
      <c r="K57" s="152"/>
      <c r="L57" s="153"/>
      <c r="M57" s="194">
        <v>1.6</v>
      </c>
      <c r="N57" s="195"/>
      <c r="O57" s="123">
        <v>5262.5</v>
      </c>
      <c r="P57" s="61">
        <f t="shared" si="12"/>
        <v>4527.5</v>
      </c>
      <c r="Q57" s="71">
        <f t="shared" si="13"/>
        <v>0.8603325415676959</v>
      </c>
      <c r="R57" s="61">
        <v>5100</v>
      </c>
      <c r="S57" s="61">
        <f>T57-R57</f>
        <v>4690</v>
      </c>
      <c r="T57" s="141">
        <v>9790</v>
      </c>
      <c r="U57" s="141"/>
      <c r="V57" s="141"/>
      <c r="W57" s="141"/>
      <c r="X57" s="141"/>
      <c r="Y57" s="141"/>
      <c r="Z57" s="141"/>
      <c r="AA57" s="141">
        <f t="shared" si="14"/>
        <v>19580</v>
      </c>
      <c r="AB57" s="141"/>
      <c r="AC57" s="141"/>
      <c r="AD57" s="141"/>
      <c r="AE57" s="141"/>
      <c r="AF57" s="141"/>
      <c r="AG57" s="141"/>
      <c r="AH57" s="142">
        <f t="shared" si="15"/>
        <v>776.98412698412699</v>
      </c>
      <c r="AI57" s="142"/>
      <c r="AJ57" s="142"/>
      <c r="AK57" s="142"/>
      <c r="AL57" s="142"/>
      <c r="AM57" s="142"/>
      <c r="AN57" s="142"/>
      <c r="AO57" s="122"/>
      <c r="AP57" s="143">
        <f>CEILING((AA57/11),5)</f>
        <v>1780</v>
      </c>
      <c r="AQ57" s="143"/>
      <c r="AR57" s="143"/>
      <c r="AS57" s="143"/>
      <c r="AT57" s="143"/>
      <c r="AU57" s="144"/>
      <c r="AV57" s="44"/>
    </row>
    <row r="58" spans="1:48" s="49" customFormat="1" ht="6.75" customHeight="1" thickBot="1" x14ac:dyDescent="0.3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6"/>
      <c r="AV58" s="44"/>
    </row>
    <row r="59" spans="1:48" s="53" customFormat="1" ht="12" customHeight="1" thickBot="1" x14ac:dyDescent="0.3">
      <c r="A59" s="50"/>
      <c r="B59" s="245" t="s">
        <v>33</v>
      </c>
      <c r="C59" s="353"/>
      <c r="D59" s="154" t="s">
        <v>11</v>
      </c>
      <c r="E59" s="155"/>
      <c r="F59" s="155"/>
      <c r="G59" s="354" t="s">
        <v>20</v>
      </c>
      <c r="H59" s="355"/>
      <c r="I59" s="355"/>
      <c r="J59" s="355"/>
      <c r="K59" s="355"/>
      <c r="L59" s="356"/>
      <c r="M59" s="176">
        <v>2.6</v>
      </c>
      <c r="N59" s="177"/>
      <c r="O59" s="131">
        <v>3947.5</v>
      </c>
      <c r="P59" s="74">
        <f>T59-O59</f>
        <v>11452.5</v>
      </c>
      <c r="Q59" s="75">
        <f>(T59/O59)-1</f>
        <v>2.9012032932235594</v>
      </c>
      <c r="R59" s="74"/>
      <c r="S59" s="74"/>
      <c r="T59" s="323">
        <v>15400</v>
      </c>
      <c r="U59" s="323"/>
      <c r="V59" s="323"/>
      <c r="W59" s="323"/>
      <c r="X59" s="323"/>
      <c r="Y59" s="323"/>
      <c r="Z59" s="323"/>
      <c r="AA59" s="323" t="s">
        <v>13</v>
      </c>
      <c r="AB59" s="323"/>
      <c r="AC59" s="323"/>
      <c r="AD59" s="323"/>
      <c r="AE59" s="323"/>
      <c r="AF59" s="323"/>
      <c r="AG59" s="323"/>
      <c r="AH59" s="357">
        <f>T59/12.6</f>
        <v>1222.2222222222222</v>
      </c>
      <c r="AI59" s="357"/>
      <c r="AJ59" s="357"/>
      <c r="AK59" s="357"/>
      <c r="AL59" s="357"/>
      <c r="AM59" s="357"/>
      <c r="AN59" s="357"/>
      <c r="AO59" s="103"/>
      <c r="AP59" s="143">
        <f>CEILING((T59/5),5)</f>
        <v>3080</v>
      </c>
      <c r="AQ59" s="143"/>
      <c r="AR59" s="143"/>
      <c r="AS59" s="143"/>
      <c r="AT59" s="143"/>
      <c r="AU59" s="144"/>
      <c r="AV59" s="44"/>
    </row>
    <row r="60" spans="1:48" s="53" customFormat="1" ht="12" hidden="1" customHeight="1" thickBot="1" x14ac:dyDescent="0.3">
      <c r="A60" s="50"/>
      <c r="B60" s="167"/>
      <c r="C60" s="168"/>
      <c r="D60" s="157"/>
      <c r="E60" s="158"/>
      <c r="F60" s="158"/>
      <c r="G60" s="182" t="s">
        <v>21</v>
      </c>
      <c r="H60" s="183"/>
      <c r="I60" s="183"/>
      <c r="J60" s="183"/>
      <c r="K60" s="183"/>
      <c r="L60" s="183"/>
      <c r="M60" s="145">
        <v>2.7</v>
      </c>
      <c r="N60" s="146"/>
      <c r="O60" s="112">
        <v>3930</v>
      </c>
      <c r="P60" s="113">
        <f>T60-O60</f>
        <v>7570</v>
      </c>
      <c r="Q60" s="55">
        <f>(T60/O60)-1</f>
        <v>1.9262086513994912</v>
      </c>
      <c r="R60" s="113"/>
      <c r="S60" s="113"/>
      <c r="T60" s="147">
        <v>11500</v>
      </c>
      <c r="U60" s="147"/>
      <c r="V60" s="147"/>
      <c r="W60" s="147"/>
      <c r="X60" s="147"/>
      <c r="Y60" s="147"/>
      <c r="Z60" s="147"/>
      <c r="AA60" s="147" t="s">
        <v>13</v>
      </c>
      <c r="AB60" s="147"/>
      <c r="AC60" s="147"/>
      <c r="AD60" s="147"/>
      <c r="AE60" s="147"/>
      <c r="AF60" s="147"/>
      <c r="AG60" s="147"/>
      <c r="AH60" s="148">
        <f>T60/12.6</f>
        <v>912.69841269841277</v>
      </c>
      <c r="AI60" s="148"/>
      <c r="AJ60" s="148"/>
      <c r="AK60" s="148"/>
      <c r="AL60" s="148"/>
      <c r="AM60" s="148"/>
      <c r="AN60" s="148"/>
      <c r="AO60" s="111"/>
      <c r="AP60" s="143">
        <f t="shared" ref="AP60:AP61" si="16">CEILING((T60/5),5)</f>
        <v>2300</v>
      </c>
      <c r="AQ60" s="143"/>
      <c r="AR60" s="143"/>
      <c r="AS60" s="143"/>
      <c r="AT60" s="143"/>
      <c r="AU60" s="144"/>
      <c r="AV60" s="44"/>
    </row>
    <row r="61" spans="1:48" s="53" customFormat="1" ht="16.5" customHeight="1" thickBot="1" x14ac:dyDescent="0.3">
      <c r="A61" s="50"/>
      <c r="B61" s="169"/>
      <c r="C61" s="170"/>
      <c r="D61" s="347" t="s">
        <v>32</v>
      </c>
      <c r="E61" s="348"/>
      <c r="F61" s="349"/>
      <c r="G61" s="350" t="s">
        <v>20</v>
      </c>
      <c r="H61" s="351"/>
      <c r="I61" s="351"/>
      <c r="J61" s="351"/>
      <c r="K61" s="351"/>
      <c r="L61" s="352"/>
      <c r="M61" s="194">
        <v>2.6</v>
      </c>
      <c r="N61" s="195"/>
      <c r="O61" s="125">
        <v>3947.5</v>
      </c>
      <c r="P61" s="64">
        <f>T61-O61</f>
        <v>12752.5</v>
      </c>
      <c r="Q61" s="65">
        <f>(T61/O61)-1</f>
        <v>3.2305256491450285</v>
      </c>
      <c r="R61" s="64"/>
      <c r="S61" s="66"/>
      <c r="T61" s="196">
        <v>16700</v>
      </c>
      <c r="U61" s="196"/>
      <c r="V61" s="196"/>
      <c r="W61" s="196"/>
      <c r="X61" s="196"/>
      <c r="Y61" s="196"/>
      <c r="Z61" s="196"/>
      <c r="AA61" s="196" t="s">
        <v>13</v>
      </c>
      <c r="AB61" s="196"/>
      <c r="AC61" s="196"/>
      <c r="AD61" s="196"/>
      <c r="AE61" s="196"/>
      <c r="AF61" s="196"/>
      <c r="AG61" s="196"/>
      <c r="AH61" s="198">
        <f>T61/12.6</f>
        <v>1325.3968253968255</v>
      </c>
      <c r="AI61" s="198"/>
      <c r="AJ61" s="198"/>
      <c r="AK61" s="198"/>
      <c r="AL61" s="198"/>
      <c r="AM61" s="198"/>
      <c r="AN61" s="198"/>
      <c r="AO61" s="124"/>
      <c r="AP61" s="143">
        <f t="shared" si="16"/>
        <v>3340</v>
      </c>
      <c r="AQ61" s="143"/>
      <c r="AR61" s="143"/>
      <c r="AS61" s="143"/>
      <c r="AT61" s="143"/>
      <c r="AU61" s="144"/>
      <c r="AV61" s="44"/>
    </row>
    <row r="62" spans="1:48" s="13" customFormat="1" ht="6" hidden="1" customHeight="1" thickBot="1" x14ac:dyDescent="0.35">
      <c r="B62" s="342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  <row r="63" spans="1:48" s="13" customFormat="1" ht="20.25" thickTop="1" thickBot="1" x14ac:dyDescent="0.3">
      <c r="B63" s="344" t="s">
        <v>71</v>
      </c>
      <c r="C63" s="345"/>
      <c r="D63" s="345"/>
      <c r="E63" s="345"/>
      <c r="F63" s="345"/>
      <c r="G63" s="346"/>
      <c r="H63" s="346"/>
      <c r="I63" s="346"/>
      <c r="J63" s="346"/>
      <c r="K63" s="346"/>
      <c r="L63" s="346"/>
      <c r="M63" s="306" t="s">
        <v>35</v>
      </c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 t="s">
        <v>36</v>
      </c>
      <c r="AC63" s="306"/>
      <c r="AD63" s="306"/>
      <c r="AE63" s="306"/>
      <c r="AF63" s="306"/>
      <c r="AG63" s="306"/>
      <c r="AH63" s="306"/>
      <c r="AI63" s="306"/>
      <c r="AJ63" s="306"/>
      <c r="AK63" s="307"/>
      <c r="AL63" s="308" t="s">
        <v>37</v>
      </c>
      <c r="AM63" s="306"/>
      <c r="AN63" s="306"/>
      <c r="AO63" s="306"/>
      <c r="AP63" s="306"/>
      <c r="AQ63" s="306"/>
      <c r="AR63" s="306"/>
      <c r="AS63" s="306"/>
      <c r="AT63" s="306"/>
      <c r="AU63" s="306"/>
    </row>
    <row r="64" spans="1:48" s="53" customFormat="1" ht="12" customHeight="1" thickTop="1" thickBot="1" x14ac:dyDescent="0.3">
      <c r="A64" s="50"/>
      <c r="B64" s="332" t="s">
        <v>15</v>
      </c>
      <c r="C64" s="333"/>
      <c r="D64" s="336" t="s">
        <v>11</v>
      </c>
      <c r="E64" s="336"/>
      <c r="F64" s="337"/>
      <c r="G64" s="338" t="s">
        <v>65</v>
      </c>
      <c r="H64" s="339"/>
      <c r="I64" s="339"/>
      <c r="J64" s="339"/>
      <c r="K64" s="339"/>
      <c r="L64" s="339"/>
      <c r="M64" s="340">
        <v>0.7</v>
      </c>
      <c r="N64" s="341"/>
      <c r="O64" s="78">
        <v>4605</v>
      </c>
      <c r="P64" s="79">
        <f t="shared" ref="P64:P71" si="17">T64-O64</f>
        <v>-128</v>
      </c>
      <c r="Q64" s="80">
        <f t="shared" ref="Q64:Q71" si="18">(T64/O64)-1</f>
        <v>-2.7795874049945657E-2</v>
      </c>
      <c r="R64" s="79">
        <v>4600</v>
      </c>
      <c r="S64" s="79">
        <f>T64-R64</f>
        <v>-123</v>
      </c>
      <c r="T64" s="257">
        <f>T19/100*110</f>
        <v>4477</v>
      </c>
      <c r="U64" s="257"/>
      <c r="V64" s="257"/>
      <c r="W64" s="257"/>
      <c r="X64" s="257"/>
      <c r="Y64" s="257"/>
      <c r="Z64" s="257"/>
      <c r="AA64" s="205">
        <f>T64*2</f>
        <v>8954</v>
      </c>
      <c r="AB64" s="206"/>
      <c r="AC64" s="206"/>
      <c r="AD64" s="206"/>
      <c r="AE64" s="206"/>
      <c r="AF64" s="206"/>
      <c r="AG64" s="206"/>
      <c r="AH64" s="207">
        <f>AA64/25.2</f>
        <v>355.3174603174603</v>
      </c>
      <c r="AI64" s="207"/>
      <c r="AJ64" s="207"/>
      <c r="AK64" s="207"/>
      <c r="AL64" s="207"/>
      <c r="AM64" s="207"/>
      <c r="AN64" s="207"/>
      <c r="AO64" s="118"/>
      <c r="AP64" s="208">
        <f t="shared" ref="AP64:AP71" si="19">CEILING((AA64/11),5)</f>
        <v>815</v>
      </c>
      <c r="AQ64" s="272"/>
      <c r="AR64" s="272"/>
      <c r="AS64" s="272"/>
      <c r="AT64" s="272"/>
      <c r="AU64" s="273"/>
      <c r="AV64" s="44"/>
    </row>
    <row r="65" spans="1:48" s="53" customFormat="1" ht="12" customHeight="1" thickBot="1" x14ac:dyDescent="0.3">
      <c r="A65" s="50"/>
      <c r="B65" s="334"/>
      <c r="C65" s="335"/>
      <c r="D65" s="81" t="s">
        <v>22</v>
      </c>
      <c r="E65" s="81"/>
      <c r="F65" s="82"/>
      <c r="G65" s="244" t="s">
        <v>65</v>
      </c>
      <c r="H65" s="202"/>
      <c r="I65" s="202"/>
      <c r="J65" s="202"/>
      <c r="K65" s="202"/>
      <c r="L65" s="202"/>
      <c r="M65" s="203">
        <v>0.7</v>
      </c>
      <c r="N65" s="204"/>
      <c r="O65" s="125">
        <v>4780</v>
      </c>
      <c r="P65" s="125">
        <f t="shared" si="17"/>
        <v>49</v>
      </c>
      <c r="Q65" s="83">
        <f t="shared" si="18"/>
        <v>1.0251046025104626E-2</v>
      </c>
      <c r="R65" s="125"/>
      <c r="S65" s="64"/>
      <c r="T65" s="205">
        <f>T24/100*110</f>
        <v>4829</v>
      </c>
      <c r="U65" s="205"/>
      <c r="V65" s="205"/>
      <c r="W65" s="205"/>
      <c r="X65" s="205"/>
      <c r="Y65" s="205"/>
      <c r="Z65" s="205"/>
      <c r="AA65" s="205">
        <f>T65*2</f>
        <v>9658</v>
      </c>
      <c r="AB65" s="205"/>
      <c r="AC65" s="205"/>
      <c r="AD65" s="205"/>
      <c r="AE65" s="205"/>
      <c r="AF65" s="205"/>
      <c r="AG65" s="205"/>
      <c r="AH65" s="207">
        <f t="shared" ref="AH65:AH71" si="20">T65/12.6</f>
        <v>383.25396825396825</v>
      </c>
      <c r="AI65" s="207"/>
      <c r="AJ65" s="207"/>
      <c r="AK65" s="207"/>
      <c r="AL65" s="207"/>
      <c r="AM65" s="207"/>
      <c r="AN65" s="207"/>
      <c r="AO65" s="118"/>
      <c r="AP65" s="208">
        <f t="shared" si="19"/>
        <v>880</v>
      </c>
      <c r="AQ65" s="208"/>
      <c r="AR65" s="208"/>
      <c r="AS65" s="208"/>
      <c r="AT65" s="208"/>
      <c r="AU65" s="209"/>
      <c r="AV65" s="44"/>
    </row>
    <row r="66" spans="1:48" s="53" customFormat="1" ht="12" customHeight="1" x14ac:dyDescent="0.25">
      <c r="A66" s="50"/>
      <c r="B66" s="326" t="s">
        <v>24</v>
      </c>
      <c r="C66" s="327"/>
      <c r="D66" s="84" t="s">
        <v>11</v>
      </c>
      <c r="E66" s="84"/>
      <c r="F66" s="85"/>
      <c r="G66" s="248" t="s">
        <v>65</v>
      </c>
      <c r="H66" s="249"/>
      <c r="I66" s="249"/>
      <c r="J66" s="249"/>
      <c r="K66" s="249"/>
      <c r="L66" s="249"/>
      <c r="M66" s="176">
        <v>1.2</v>
      </c>
      <c r="N66" s="177"/>
      <c r="O66" s="121">
        <v>4605</v>
      </c>
      <c r="P66" s="59">
        <f t="shared" si="17"/>
        <v>3139.0000000000009</v>
      </c>
      <c r="Q66" s="60">
        <f t="shared" si="18"/>
        <v>0.68165038002171574</v>
      </c>
      <c r="R66" s="59">
        <v>4600</v>
      </c>
      <c r="S66" s="59">
        <f>T66-R66</f>
        <v>3144.0000000000009</v>
      </c>
      <c r="T66" s="257">
        <f>T30/100*110</f>
        <v>7744.0000000000009</v>
      </c>
      <c r="U66" s="257"/>
      <c r="V66" s="257"/>
      <c r="W66" s="257"/>
      <c r="X66" s="257"/>
      <c r="Y66" s="257"/>
      <c r="Z66" s="257"/>
      <c r="AA66" s="257">
        <f t="shared" ref="AA66:AA71" si="21">T66*2</f>
        <v>15488.000000000002</v>
      </c>
      <c r="AB66" s="257"/>
      <c r="AC66" s="257"/>
      <c r="AD66" s="257"/>
      <c r="AE66" s="257"/>
      <c r="AF66" s="257"/>
      <c r="AG66" s="257"/>
      <c r="AH66" s="258">
        <f t="shared" si="20"/>
        <v>614.60317460317469</v>
      </c>
      <c r="AI66" s="258"/>
      <c r="AJ66" s="258"/>
      <c r="AK66" s="258"/>
      <c r="AL66" s="258"/>
      <c r="AM66" s="258"/>
      <c r="AN66" s="258"/>
      <c r="AO66" s="114"/>
      <c r="AP66" s="259">
        <f t="shared" si="19"/>
        <v>1410</v>
      </c>
      <c r="AQ66" s="259"/>
      <c r="AR66" s="259"/>
      <c r="AS66" s="259"/>
      <c r="AT66" s="259"/>
      <c r="AU66" s="260"/>
      <c r="AV66" s="44"/>
    </row>
    <row r="67" spans="1:48" s="53" customFormat="1" ht="12" customHeight="1" thickBot="1" x14ac:dyDescent="0.3">
      <c r="A67" s="50"/>
      <c r="B67" s="330"/>
      <c r="C67" s="331"/>
      <c r="D67" s="86" t="s">
        <v>22</v>
      </c>
      <c r="E67" s="86"/>
      <c r="F67" s="87"/>
      <c r="G67" s="201" t="s">
        <v>65</v>
      </c>
      <c r="H67" s="202"/>
      <c r="I67" s="202"/>
      <c r="J67" s="202"/>
      <c r="K67" s="202"/>
      <c r="L67" s="202"/>
      <c r="M67" s="203">
        <v>1.2</v>
      </c>
      <c r="N67" s="204"/>
      <c r="O67" s="125">
        <v>4780</v>
      </c>
      <c r="P67" s="125">
        <f t="shared" si="17"/>
        <v>3327</v>
      </c>
      <c r="Q67" s="83">
        <f t="shared" si="18"/>
        <v>0.69602510460251055</v>
      </c>
      <c r="R67" s="125"/>
      <c r="S67" s="64"/>
      <c r="T67" s="205">
        <f>T35/100*110</f>
        <v>8107</v>
      </c>
      <c r="U67" s="205"/>
      <c r="V67" s="205"/>
      <c r="W67" s="205"/>
      <c r="X67" s="205"/>
      <c r="Y67" s="205"/>
      <c r="Z67" s="205"/>
      <c r="AA67" s="205">
        <f t="shared" si="21"/>
        <v>16214</v>
      </c>
      <c r="AB67" s="205"/>
      <c r="AC67" s="205"/>
      <c r="AD67" s="205"/>
      <c r="AE67" s="205"/>
      <c r="AF67" s="205"/>
      <c r="AG67" s="205"/>
      <c r="AH67" s="207">
        <f t="shared" si="20"/>
        <v>643.41269841269843</v>
      </c>
      <c r="AI67" s="207"/>
      <c r="AJ67" s="207"/>
      <c r="AK67" s="207"/>
      <c r="AL67" s="207"/>
      <c r="AM67" s="207"/>
      <c r="AN67" s="207"/>
      <c r="AO67" s="118"/>
      <c r="AP67" s="208">
        <f t="shared" si="19"/>
        <v>1475</v>
      </c>
      <c r="AQ67" s="208"/>
      <c r="AR67" s="208"/>
      <c r="AS67" s="208"/>
      <c r="AT67" s="208"/>
      <c r="AU67" s="209"/>
      <c r="AV67" s="44"/>
    </row>
    <row r="68" spans="1:48" s="53" customFormat="1" ht="12" customHeight="1" x14ac:dyDescent="0.25">
      <c r="A68" s="50"/>
      <c r="B68" s="326" t="s">
        <v>27</v>
      </c>
      <c r="C68" s="327"/>
      <c r="D68" s="84" t="s">
        <v>11</v>
      </c>
      <c r="E68" s="84"/>
      <c r="F68" s="85"/>
      <c r="G68" s="303" t="s">
        <v>65</v>
      </c>
      <c r="H68" s="249"/>
      <c r="I68" s="249"/>
      <c r="J68" s="249"/>
      <c r="K68" s="249"/>
      <c r="L68" s="249"/>
      <c r="M68" s="176">
        <v>1.4</v>
      </c>
      <c r="N68" s="177"/>
      <c r="O68" s="121">
        <v>4605</v>
      </c>
      <c r="P68" s="59">
        <f t="shared" si="17"/>
        <v>4415</v>
      </c>
      <c r="Q68" s="60">
        <f t="shared" si="18"/>
        <v>0.95874049945711182</v>
      </c>
      <c r="R68" s="59">
        <v>4600</v>
      </c>
      <c r="S68" s="59">
        <f>T68-R68</f>
        <v>4420</v>
      </c>
      <c r="T68" s="257">
        <f>T41/100*110</f>
        <v>9020</v>
      </c>
      <c r="U68" s="257"/>
      <c r="V68" s="257"/>
      <c r="W68" s="257"/>
      <c r="X68" s="257"/>
      <c r="Y68" s="257"/>
      <c r="Z68" s="257"/>
      <c r="AA68" s="257">
        <f t="shared" si="21"/>
        <v>18040</v>
      </c>
      <c r="AB68" s="257"/>
      <c r="AC68" s="257"/>
      <c r="AD68" s="257"/>
      <c r="AE68" s="257"/>
      <c r="AF68" s="257"/>
      <c r="AG68" s="257"/>
      <c r="AH68" s="258">
        <f t="shared" si="20"/>
        <v>715.8730158730159</v>
      </c>
      <c r="AI68" s="258"/>
      <c r="AJ68" s="258"/>
      <c r="AK68" s="258"/>
      <c r="AL68" s="258"/>
      <c r="AM68" s="258"/>
      <c r="AN68" s="258"/>
      <c r="AO68" s="114"/>
      <c r="AP68" s="259">
        <f t="shared" si="19"/>
        <v>1640</v>
      </c>
      <c r="AQ68" s="259"/>
      <c r="AR68" s="259"/>
      <c r="AS68" s="259"/>
      <c r="AT68" s="259"/>
      <c r="AU68" s="260"/>
      <c r="AV68" s="44"/>
    </row>
    <row r="69" spans="1:48" s="53" customFormat="1" ht="12" customHeight="1" thickBot="1" x14ac:dyDescent="0.3">
      <c r="A69" s="50"/>
      <c r="B69" s="328"/>
      <c r="C69" s="329"/>
      <c r="D69" s="88" t="s">
        <v>22</v>
      </c>
      <c r="E69" s="88"/>
      <c r="F69" s="89"/>
      <c r="G69" s="244" t="s">
        <v>65</v>
      </c>
      <c r="H69" s="202"/>
      <c r="I69" s="202"/>
      <c r="J69" s="202"/>
      <c r="K69" s="202"/>
      <c r="L69" s="202"/>
      <c r="M69" s="203">
        <v>1.4</v>
      </c>
      <c r="N69" s="204"/>
      <c r="O69" s="125">
        <v>4780</v>
      </c>
      <c r="P69" s="125">
        <f t="shared" si="17"/>
        <v>4658</v>
      </c>
      <c r="Q69" s="83">
        <f t="shared" si="18"/>
        <v>0.97447698744769884</v>
      </c>
      <c r="R69" s="125"/>
      <c r="S69" s="64"/>
      <c r="T69" s="205">
        <f>T46/100*110</f>
        <v>9438</v>
      </c>
      <c r="U69" s="205"/>
      <c r="V69" s="205"/>
      <c r="W69" s="205"/>
      <c r="X69" s="205"/>
      <c r="Y69" s="205"/>
      <c r="Z69" s="205"/>
      <c r="AA69" s="205">
        <f t="shared" si="21"/>
        <v>18876</v>
      </c>
      <c r="AB69" s="205"/>
      <c r="AC69" s="205"/>
      <c r="AD69" s="205"/>
      <c r="AE69" s="205"/>
      <c r="AF69" s="205"/>
      <c r="AG69" s="205"/>
      <c r="AH69" s="207">
        <f t="shared" si="20"/>
        <v>749.04761904761904</v>
      </c>
      <c r="AI69" s="207"/>
      <c r="AJ69" s="207"/>
      <c r="AK69" s="207"/>
      <c r="AL69" s="207"/>
      <c r="AM69" s="207"/>
      <c r="AN69" s="207"/>
      <c r="AO69" s="118"/>
      <c r="AP69" s="208">
        <f t="shared" si="19"/>
        <v>1720</v>
      </c>
      <c r="AQ69" s="208"/>
      <c r="AR69" s="208"/>
      <c r="AS69" s="208"/>
      <c r="AT69" s="208"/>
      <c r="AU69" s="209"/>
      <c r="AV69" s="44"/>
    </row>
    <row r="70" spans="1:48" s="53" customFormat="1" ht="12" customHeight="1" thickBot="1" x14ac:dyDescent="0.3">
      <c r="A70" s="50"/>
      <c r="B70" s="326" t="s">
        <v>29</v>
      </c>
      <c r="C70" s="327"/>
      <c r="D70" s="84" t="s">
        <v>11</v>
      </c>
      <c r="E70" s="84"/>
      <c r="F70" s="85"/>
      <c r="G70" s="248" t="s">
        <v>65</v>
      </c>
      <c r="H70" s="249"/>
      <c r="I70" s="249"/>
      <c r="J70" s="249"/>
      <c r="K70" s="249"/>
      <c r="L70" s="249"/>
      <c r="M70" s="176">
        <v>1.6</v>
      </c>
      <c r="N70" s="177"/>
      <c r="O70" s="121">
        <v>4605</v>
      </c>
      <c r="P70" s="59">
        <f t="shared" si="17"/>
        <v>5130</v>
      </c>
      <c r="Q70" s="60">
        <f t="shared" si="18"/>
        <v>1.1140065146579805</v>
      </c>
      <c r="R70" s="59">
        <v>4600</v>
      </c>
      <c r="S70" s="59">
        <f>T70-R70</f>
        <v>5135</v>
      </c>
      <c r="T70" s="257">
        <f>T52/100*110</f>
        <v>9735</v>
      </c>
      <c r="U70" s="257"/>
      <c r="V70" s="257"/>
      <c r="W70" s="257"/>
      <c r="X70" s="257"/>
      <c r="Y70" s="257"/>
      <c r="Z70" s="257"/>
      <c r="AA70" s="257">
        <f t="shared" si="21"/>
        <v>19470</v>
      </c>
      <c r="AB70" s="257"/>
      <c r="AC70" s="257"/>
      <c r="AD70" s="257"/>
      <c r="AE70" s="257"/>
      <c r="AF70" s="257"/>
      <c r="AG70" s="257"/>
      <c r="AH70" s="258">
        <f t="shared" si="20"/>
        <v>772.61904761904759</v>
      </c>
      <c r="AI70" s="258"/>
      <c r="AJ70" s="258"/>
      <c r="AK70" s="258"/>
      <c r="AL70" s="258"/>
      <c r="AM70" s="258"/>
      <c r="AN70" s="258"/>
      <c r="AO70" s="114"/>
      <c r="AP70" s="259">
        <f t="shared" si="19"/>
        <v>1770</v>
      </c>
      <c r="AQ70" s="259"/>
      <c r="AR70" s="259"/>
      <c r="AS70" s="259"/>
      <c r="AT70" s="259"/>
      <c r="AU70" s="260"/>
      <c r="AV70" s="44"/>
    </row>
    <row r="71" spans="1:48" s="53" customFormat="1" ht="12" customHeight="1" thickBot="1" x14ac:dyDescent="0.3">
      <c r="A71" s="50"/>
      <c r="B71" s="328"/>
      <c r="C71" s="329"/>
      <c r="D71" s="88" t="s">
        <v>22</v>
      </c>
      <c r="E71" s="88"/>
      <c r="F71" s="89"/>
      <c r="G71" s="201" t="s">
        <v>65</v>
      </c>
      <c r="H71" s="202"/>
      <c r="I71" s="202"/>
      <c r="J71" s="202"/>
      <c r="K71" s="202"/>
      <c r="L71" s="202"/>
      <c r="M71" s="203">
        <v>1.6</v>
      </c>
      <c r="N71" s="204"/>
      <c r="O71" s="125">
        <v>4780</v>
      </c>
      <c r="P71" s="125">
        <f t="shared" si="17"/>
        <v>5989</v>
      </c>
      <c r="Q71" s="83">
        <f t="shared" si="18"/>
        <v>1.2529288702928869</v>
      </c>
      <c r="R71" s="125"/>
      <c r="S71" s="64"/>
      <c r="T71" s="257">
        <f>T57/100*110</f>
        <v>10769</v>
      </c>
      <c r="U71" s="257"/>
      <c r="V71" s="257"/>
      <c r="W71" s="257"/>
      <c r="X71" s="257"/>
      <c r="Y71" s="257"/>
      <c r="Z71" s="257"/>
      <c r="AA71" s="205">
        <f t="shared" si="21"/>
        <v>21538</v>
      </c>
      <c r="AB71" s="205"/>
      <c r="AC71" s="205"/>
      <c r="AD71" s="205"/>
      <c r="AE71" s="205"/>
      <c r="AF71" s="205"/>
      <c r="AG71" s="205"/>
      <c r="AH71" s="207">
        <f t="shared" si="20"/>
        <v>854.68253968253975</v>
      </c>
      <c r="AI71" s="207"/>
      <c r="AJ71" s="207"/>
      <c r="AK71" s="207"/>
      <c r="AL71" s="207"/>
      <c r="AM71" s="207"/>
      <c r="AN71" s="207"/>
      <c r="AO71" s="118"/>
      <c r="AP71" s="208">
        <f t="shared" si="19"/>
        <v>1960</v>
      </c>
      <c r="AQ71" s="208"/>
      <c r="AR71" s="208"/>
      <c r="AS71" s="208"/>
      <c r="AT71" s="208"/>
      <c r="AU71" s="209"/>
      <c r="AV71" s="44"/>
    </row>
    <row r="72" spans="1:48" s="53" customFormat="1" ht="6" customHeight="1" x14ac:dyDescent="0.25">
      <c r="A72" s="49"/>
      <c r="B72" s="90"/>
      <c r="C72" s="91"/>
      <c r="D72" s="13"/>
      <c r="E72" s="13"/>
      <c r="F72" s="13"/>
      <c r="G72" s="126"/>
      <c r="H72" s="126"/>
      <c r="I72" s="126"/>
      <c r="J72" s="126"/>
      <c r="K72" s="126"/>
      <c r="L72" s="126"/>
      <c r="M72" s="92"/>
      <c r="N72" s="92"/>
      <c r="O72" s="92"/>
      <c r="P72" s="92"/>
      <c r="Q72" s="93"/>
      <c r="R72" s="92"/>
      <c r="S72" s="94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2"/>
      <c r="AI72" s="92"/>
      <c r="AJ72" s="92"/>
      <c r="AK72" s="92"/>
      <c r="AL72" s="92"/>
      <c r="AM72" s="92"/>
      <c r="AN72" s="92"/>
      <c r="AO72" s="95"/>
      <c r="AP72" s="96"/>
      <c r="AQ72" s="96"/>
      <c r="AR72" s="96"/>
      <c r="AS72" s="96"/>
      <c r="AT72" s="96"/>
      <c r="AU72" s="96"/>
      <c r="AV72" s="49"/>
    </row>
    <row r="73" spans="1:48" s="13" customFormat="1" ht="15" customHeight="1" thickBot="1" x14ac:dyDescent="0.3">
      <c r="B73" s="304" t="s">
        <v>34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6" t="s">
        <v>35</v>
      </c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 t="s">
        <v>36</v>
      </c>
      <c r="AC73" s="306"/>
      <c r="AD73" s="306"/>
      <c r="AE73" s="306"/>
      <c r="AF73" s="306"/>
      <c r="AG73" s="306"/>
      <c r="AH73" s="306"/>
      <c r="AI73" s="306"/>
      <c r="AJ73" s="306"/>
      <c r="AK73" s="307"/>
      <c r="AL73" s="308" t="s">
        <v>37</v>
      </c>
      <c r="AM73" s="306"/>
      <c r="AN73" s="306"/>
      <c r="AO73" s="306"/>
      <c r="AP73" s="306"/>
      <c r="AQ73" s="306"/>
      <c r="AR73" s="306"/>
      <c r="AS73" s="306"/>
      <c r="AT73" s="306"/>
      <c r="AU73" s="306"/>
    </row>
    <row r="74" spans="1:48" s="13" customFormat="1" ht="15.75" thickTop="1" x14ac:dyDescent="0.25">
      <c r="B74" s="2" t="s">
        <v>38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3" t="s">
        <v>39</v>
      </c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3" t="s">
        <v>40</v>
      </c>
      <c r="AL74" s="97"/>
      <c r="AM74" s="97"/>
      <c r="AN74" s="97"/>
      <c r="AO74" s="97"/>
      <c r="AP74" s="97"/>
      <c r="AQ74" s="97"/>
      <c r="AR74" s="97"/>
      <c r="AS74" s="97"/>
      <c r="AT74" s="97"/>
      <c r="AU74" s="4" t="s">
        <v>78</v>
      </c>
    </row>
    <row r="75" spans="1:48" s="13" customFormat="1" x14ac:dyDescent="0.25">
      <c r="B75" s="5" t="s">
        <v>38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6" t="s">
        <v>41</v>
      </c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6" t="s">
        <v>40</v>
      </c>
      <c r="AL75" s="98"/>
      <c r="AM75" s="98"/>
      <c r="AN75" s="98"/>
      <c r="AO75" s="98"/>
      <c r="AP75" s="98"/>
      <c r="AQ75" s="98"/>
      <c r="AR75" s="98"/>
      <c r="AS75" s="98"/>
      <c r="AT75" s="98"/>
      <c r="AU75" s="7" t="s">
        <v>79</v>
      </c>
    </row>
    <row r="76" spans="1:48" s="13" customFormat="1" x14ac:dyDescent="0.25">
      <c r="B76" s="5" t="s">
        <v>42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6" t="s">
        <v>43</v>
      </c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6" t="s">
        <v>40</v>
      </c>
      <c r="AL76" s="98"/>
      <c r="AM76" s="98"/>
      <c r="AN76" s="98"/>
      <c r="AO76" s="98"/>
      <c r="AP76" s="98"/>
      <c r="AQ76" s="98"/>
      <c r="AR76" s="98"/>
      <c r="AS76" s="98"/>
      <c r="AT76" s="98"/>
      <c r="AU76" s="7" t="s">
        <v>79</v>
      </c>
    </row>
    <row r="77" spans="1:48" s="13" customFormat="1" x14ac:dyDescent="0.25">
      <c r="B77" s="5" t="s">
        <v>44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6" t="s">
        <v>43</v>
      </c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6" t="s">
        <v>40</v>
      </c>
      <c r="AL77" s="98"/>
      <c r="AM77" s="98"/>
      <c r="AN77" s="98"/>
      <c r="AO77" s="98"/>
      <c r="AP77" s="98"/>
      <c r="AQ77" s="98"/>
      <c r="AR77" s="98"/>
      <c r="AS77" s="98"/>
      <c r="AT77" s="98"/>
      <c r="AU77" s="7" t="s">
        <v>79</v>
      </c>
    </row>
    <row r="78" spans="1:48" s="13" customFormat="1" x14ac:dyDescent="0.25">
      <c r="B78" s="5" t="s">
        <v>45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6" t="s">
        <v>46</v>
      </c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6" t="s">
        <v>40</v>
      </c>
      <c r="AL78" s="98"/>
      <c r="AM78" s="98"/>
      <c r="AN78" s="98"/>
      <c r="AO78" s="98"/>
      <c r="AP78" s="98"/>
      <c r="AQ78" s="98"/>
      <c r="AR78" s="98"/>
      <c r="AS78" s="98"/>
      <c r="AT78" s="98"/>
      <c r="AU78" s="7" t="s">
        <v>74</v>
      </c>
    </row>
    <row r="79" spans="1:48" s="13" customFormat="1" x14ac:dyDescent="0.25">
      <c r="B79" s="5" t="s">
        <v>47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6" t="s">
        <v>49</v>
      </c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6" t="s">
        <v>40</v>
      </c>
      <c r="AL79" s="98"/>
      <c r="AM79" s="98"/>
      <c r="AN79" s="98"/>
      <c r="AO79" s="98"/>
      <c r="AP79" s="98"/>
      <c r="AQ79" s="98"/>
      <c r="AR79" s="98"/>
      <c r="AS79" s="98"/>
      <c r="AT79" s="98"/>
      <c r="AU79" s="7" t="s">
        <v>80</v>
      </c>
    </row>
    <row r="80" spans="1:48" s="13" customFormat="1" hidden="1" x14ac:dyDescent="0.25">
      <c r="B80" s="5" t="s">
        <v>47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6" t="s">
        <v>41</v>
      </c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6" t="s">
        <v>40</v>
      </c>
      <c r="AL80" s="98"/>
      <c r="AM80" s="98"/>
      <c r="AN80" s="98"/>
      <c r="AO80" s="98"/>
      <c r="AP80" s="98"/>
      <c r="AQ80" s="98"/>
      <c r="AR80" s="98"/>
      <c r="AS80" s="98"/>
      <c r="AT80" s="98"/>
      <c r="AU80" s="7" t="s">
        <v>75</v>
      </c>
    </row>
    <row r="81" spans="2:47" s="13" customFormat="1" x14ac:dyDescent="0.25">
      <c r="B81" s="5" t="s">
        <v>48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6" t="s">
        <v>49</v>
      </c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6" t="s">
        <v>40</v>
      </c>
      <c r="AL81" s="98"/>
      <c r="AM81" s="98"/>
      <c r="AN81" s="98"/>
      <c r="AO81" s="98"/>
      <c r="AP81" s="98"/>
      <c r="AQ81" s="98"/>
      <c r="AR81" s="98"/>
      <c r="AS81" s="98"/>
      <c r="AT81" s="98"/>
      <c r="AU81" s="7" t="s">
        <v>81</v>
      </c>
    </row>
    <row r="82" spans="2:47" s="13" customFormat="1" x14ac:dyDescent="0.25">
      <c r="B82" s="5" t="s">
        <v>50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6" t="s">
        <v>15</v>
      </c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6" t="s">
        <v>51</v>
      </c>
      <c r="AL82" s="98"/>
      <c r="AM82" s="98"/>
      <c r="AN82" s="98"/>
      <c r="AO82" s="98"/>
      <c r="AP82" s="98"/>
      <c r="AQ82" s="324">
        <v>80</v>
      </c>
      <c r="AR82" s="324"/>
      <c r="AS82" s="324"/>
      <c r="AT82" s="324"/>
      <c r="AU82" s="325"/>
    </row>
    <row r="83" spans="2:47" s="13" customFormat="1" x14ac:dyDescent="0.25">
      <c r="B83" s="5" t="s">
        <v>50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6" t="s">
        <v>24</v>
      </c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6" t="s">
        <v>51</v>
      </c>
      <c r="AL83" s="98"/>
      <c r="AM83" s="98"/>
      <c r="AN83" s="98"/>
      <c r="AO83" s="98"/>
      <c r="AP83" s="98"/>
      <c r="AQ83" s="324">
        <v>85</v>
      </c>
      <c r="AR83" s="324"/>
      <c r="AS83" s="324"/>
      <c r="AT83" s="324"/>
      <c r="AU83" s="325"/>
    </row>
    <row r="84" spans="2:47" s="13" customFormat="1" x14ac:dyDescent="0.25">
      <c r="B84" s="5" t="s">
        <v>50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6" t="s">
        <v>27</v>
      </c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6" t="s">
        <v>51</v>
      </c>
      <c r="AL84" s="98"/>
      <c r="AM84" s="98"/>
      <c r="AN84" s="98"/>
      <c r="AO84" s="98"/>
      <c r="AP84" s="98"/>
      <c r="AQ84" s="324">
        <v>95</v>
      </c>
      <c r="AR84" s="324"/>
      <c r="AS84" s="324"/>
      <c r="AT84" s="324"/>
      <c r="AU84" s="325"/>
    </row>
    <row r="85" spans="2:47" s="13" customFormat="1" x14ac:dyDescent="0.25">
      <c r="B85" s="5" t="s">
        <v>50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6" t="s">
        <v>29</v>
      </c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6" t="s">
        <v>51</v>
      </c>
      <c r="AL85" s="98"/>
      <c r="AM85" s="98"/>
      <c r="AN85" s="98"/>
      <c r="AO85" s="98"/>
      <c r="AP85" s="98"/>
      <c r="AQ85" s="324">
        <v>100</v>
      </c>
      <c r="AR85" s="324"/>
      <c r="AS85" s="324"/>
      <c r="AT85" s="324"/>
      <c r="AU85" s="325"/>
    </row>
    <row r="86" spans="2:47" s="13" customFormat="1" x14ac:dyDescent="0.25">
      <c r="B86" s="5" t="s">
        <v>52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6" t="s">
        <v>53</v>
      </c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6" t="s">
        <v>54</v>
      </c>
      <c r="AL86" s="98"/>
      <c r="AM86" s="98"/>
      <c r="AN86" s="98"/>
      <c r="AO86" s="98"/>
      <c r="AP86" s="98"/>
      <c r="AQ86" s="98"/>
      <c r="AR86" s="98"/>
      <c r="AS86" s="98"/>
      <c r="AT86" s="98"/>
      <c r="AU86" s="7" t="s">
        <v>82</v>
      </c>
    </row>
    <row r="87" spans="2:47" s="13" customFormat="1" x14ac:dyDescent="0.25">
      <c r="B87" s="5" t="s">
        <v>55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6" t="s">
        <v>53</v>
      </c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6" t="s">
        <v>54</v>
      </c>
      <c r="AL87" s="98"/>
      <c r="AM87" s="98"/>
      <c r="AN87" s="98"/>
      <c r="AO87" s="98"/>
      <c r="AP87" s="98"/>
      <c r="AQ87" s="98"/>
      <c r="AR87" s="98"/>
      <c r="AS87" s="98"/>
      <c r="AT87" s="98"/>
      <c r="AU87" s="7" t="s">
        <v>83</v>
      </c>
    </row>
    <row r="88" spans="2:47" s="13" customFormat="1" x14ac:dyDescent="0.25">
      <c r="B88" s="5" t="s">
        <v>52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6" t="s">
        <v>61</v>
      </c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6" t="s">
        <v>54</v>
      </c>
      <c r="AL88" s="98"/>
      <c r="AM88" s="98"/>
      <c r="AN88" s="98"/>
      <c r="AO88" s="98"/>
      <c r="AP88" s="98"/>
      <c r="AQ88" s="98"/>
      <c r="AR88" s="98"/>
      <c r="AS88" s="98"/>
      <c r="AT88" s="98"/>
      <c r="AU88" s="7" t="s">
        <v>62</v>
      </c>
    </row>
    <row r="89" spans="2:47" s="13" customFormat="1" x14ac:dyDescent="0.25">
      <c r="B89" s="5" t="s">
        <v>55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6" t="s">
        <v>61</v>
      </c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6" t="s">
        <v>54</v>
      </c>
      <c r="AL89" s="98"/>
      <c r="AM89" s="98"/>
      <c r="AN89" s="98"/>
      <c r="AO89" s="98"/>
      <c r="AP89" s="98"/>
      <c r="AQ89" s="98"/>
      <c r="AR89" s="98"/>
      <c r="AS89" s="98"/>
      <c r="AT89" s="98"/>
      <c r="AU89" s="7" t="s">
        <v>63</v>
      </c>
    </row>
    <row r="90" spans="2:47" s="13" customFormat="1" x14ac:dyDescent="0.25">
      <c r="B90" s="5" t="s">
        <v>56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104">
        <v>10</v>
      </c>
    </row>
    <row r="91" spans="2:47" s="13" customFormat="1" ht="15.75" thickBot="1" x14ac:dyDescent="0.3">
      <c r="B91" s="8" t="s">
        <v>66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">
        <v>5</v>
      </c>
    </row>
    <row r="92" spans="2:47" s="13" customFormat="1" ht="13.5" thickTop="1" x14ac:dyDescent="0.25"/>
    <row r="96" spans="2:47" s="13" customFormat="1" ht="12.75" hidden="1" x14ac:dyDescent="0.25"/>
    <row r="97" spans="1:51" s="13" customFormat="1" ht="6" hidden="1" customHeight="1" thickTop="1" x14ac:dyDescent="0.25">
      <c r="A97" s="23"/>
      <c r="B97" s="309" t="s">
        <v>60</v>
      </c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1"/>
      <c r="AV97" s="26"/>
    </row>
    <row r="98" spans="1:51" s="13" customFormat="1" ht="12.75" hidden="1" customHeight="1" thickBot="1" x14ac:dyDescent="0.3">
      <c r="A98" s="23"/>
      <c r="B98" s="312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13"/>
      <c r="AL98" s="313"/>
      <c r="AM98" s="313"/>
      <c r="AN98" s="313"/>
      <c r="AO98" s="313"/>
      <c r="AP98" s="313"/>
      <c r="AQ98" s="313"/>
      <c r="AR98" s="313"/>
      <c r="AS98" s="313"/>
      <c r="AT98" s="313"/>
      <c r="AU98" s="314"/>
      <c r="AV98" s="26"/>
    </row>
    <row r="99" spans="1:51" s="45" customFormat="1" ht="36" hidden="1" customHeight="1" thickBot="1" x14ac:dyDescent="0.3">
      <c r="A99" s="42"/>
      <c r="B99" s="315" t="s">
        <v>3</v>
      </c>
      <c r="C99" s="316"/>
      <c r="D99" s="316"/>
      <c r="E99" s="316"/>
      <c r="F99" s="316"/>
      <c r="G99" s="317"/>
      <c r="H99" s="317"/>
      <c r="I99" s="317"/>
      <c r="J99" s="317"/>
      <c r="K99" s="317"/>
      <c r="L99" s="317"/>
      <c r="M99" s="318" t="s">
        <v>4</v>
      </c>
      <c r="N99" s="319"/>
      <c r="O99" s="43"/>
      <c r="P99" s="43"/>
      <c r="Q99" s="43"/>
      <c r="R99" s="43" t="s">
        <v>5</v>
      </c>
      <c r="S99" s="43" t="s">
        <v>6</v>
      </c>
      <c r="T99" s="320" t="s">
        <v>7</v>
      </c>
      <c r="U99" s="321"/>
      <c r="V99" s="321"/>
      <c r="W99" s="321"/>
      <c r="X99" s="321"/>
      <c r="Y99" s="321"/>
      <c r="Z99" s="322"/>
      <c r="AA99" s="320" t="s">
        <v>8</v>
      </c>
      <c r="AB99" s="321"/>
      <c r="AC99" s="321"/>
      <c r="AD99" s="321"/>
      <c r="AE99" s="321"/>
      <c r="AF99" s="321"/>
      <c r="AG99" s="322"/>
      <c r="AH99" s="323" t="s">
        <v>9</v>
      </c>
      <c r="AI99" s="323"/>
      <c r="AJ99" s="323"/>
      <c r="AK99" s="323"/>
      <c r="AL99" s="323"/>
      <c r="AM99" s="323"/>
      <c r="AN99" s="323"/>
      <c r="AO99" s="323"/>
      <c r="AP99" s="291" t="s">
        <v>10</v>
      </c>
      <c r="AQ99" s="292"/>
      <c r="AR99" s="292"/>
      <c r="AS99" s="292"/>
      <c r="AT99" s="292"/>
      <c r="AU99" s="293"/>
      <c r="AV99" s="44"/>
    </row>
    <row r="100" spans="1:51" s="45" customFormat="1" ht="11.25" hidden="1" customHeight="1" x14ac:dyDescent="0.25">
      <c r="A100" s="42"/>
      <c r="B100" s="294"/>
      <c r="C100" s="295"/>
      <c r="D100" s="245" t="s">
        <v>11</v>
      </c>
      <c r="E100" s="155"/>
      <c r="F100" s="156"/>
      <c r="G100" s="248" t="s">
        <v>57</v>
      </c>
      <c r="H100" s="249"/>
      <c r="I100" s="249"/>
      <c r="J100" s="249"/>
      <c r="K100" s="249"/>
      <c r="L100" s="249"/>
      <c r="M100" s="296" t="s">
        <v>12</v>
      </c>
      <c r="N100" s="297"/>
      <c r="O100" s="106"/>
      <c r="P100" s="106"/>
      <c r="Q100" s="106"/>
      <c r="R100" s="106"/>
      <c r="S100" s="106"/>
      <c r="T100" s="298">
        <v>1700</v>
      </c>
      <c r="U100" s="298"/>
      <c r="V100" s="298"/>
      <c r="W100" s="298"/>
      <c r="X100" s="298"/>
      <c r="Y100" s="298"/>
      <c r="Z100" s="298"/>
      <c r="AA100" s="298">
        <f>T100*2</f>
        <v>3400</v>
      </c>
      <c r="AB100" s="298"/>
      <c r="AC100" s="298"/>
      <c r="AD100" s="298"/>
      <c r="AE100" s="298"/>
      <c r="AF100" s="298"/>
      <c r="AG100" s="298"/>
      <c r="AH100" s="258">
        <f>AA100/25.2</f>
        <v>134.92063492063491</v>
      </c>
      <c r="AI100" s="258"/>
      <c r="AJ100" s="258"/>
      <c r="AK100" s="258"/>
      <c r="AL100" s="258"/>
      <c r="AM100" s="46"/>
      <c r="AN100" s="46"/>
      <c r="AO100" s="46"/>
      <c r="AP100" s="299" t="s">
        <v>13</v>
      </c>
      <c r="AQ100" s="299"/>
      <c r="AR100" s="299"/>
      <c r="AS100" s="299"/>
      <c r="AT100" s="299"/>
      <c r="AU100" s="300"/>
      <c r="AV100" s="44"/>
    </row>
    <row r="101" spans="1:51" s="45" customFormat="1" ht="11.25" hidden="1" customHeight="1" thickBot="1" x14ac:dyDescent="0.3">
      <c r="A101" s="47"/>
      <c r="B101" s="301"/>
      <c r="C101" s="302"/>
      <c r="D101" s="167"/>
      <c r="E101" s="172"/>
      <c r="F101" s="189"/>
      <c r="G101" s="201" t="s">
        <v>58</v>
      </c>
      <c r="H101" s="202"/>
      <c r="I101" s="202"/>
      <c r="J101" s="202"/>
      <c r="K101" s="202"/>
      <c r="L101" s="202"/>
      <c r="M101" s="286">
        <v>0.49</v>
      </c>
      <c r="N101" s="287"/>
      <c r="O101" s="108"/>
      <c r="P101" s="108"/>
      <c r="Q101" s="108"/>
      <c r="R101" s="108"/>
      <c r="S101" s="108"/>
      <c r="T101" s="288">
        <v>1200</v>
      </c>
      <c r="U101" s="288"/>
      <c r="V101" s="288"/>
      <c r="W101" s="288"/>
      <c r="X101" s="288"/>
      <c r="Y101" s="288"/>
      <c r="Z101" s="288"/>
      <c r="AA101" s="288" t="s">
        <v>13</v>
      </c>
      <c r="AB101" s="288"/>
      <c r="AC101" s="288"/>
      <c r="AD101" s="288"/>
      <c r="AE101" s="288"/>
      <c r="AF101" s="288"/>
      <c r="AG101" s="288"/>
      <c r="AH101" s="207">
        <f>T101/12.6</f>
        <v>95.238095238095241</v>
      </c>
      <c r="AI101" s="207"/>
      <c r="AJ101" s="207"/>
      <c r="AK101" s="207"/>
      <c r="AL101" s="207"/>
      <c r="AM101" s="117"/>
      <c r="AN101" s="117"/>
      <c r="AO101" s="117"/>
      <c r="AP101" s="289"/>
      <c r="AQ101" s="289"/>
      <c r="AR101" s="289"/>
      <c r="AS101" s="289"/>
      <c r="AT101" s="289"/>
      <c r="AU101" s="290"/>
      <c r="AV101" s="44"/>
    </row>
    <row r="102" spans="1:51" s="49" customFormat="1" ht="12" hidden="1" customHeight="1" thickBot="1" x14ac:dyDescent="0.3">
      <c r="A102" s="48"/>
      <c r="B102" s="109"/>
      <c r="C102" s="109"/>
      <c r="D102" s="167"/>
      <c r="E102" s="172"/>
      <c r="F102" s="189"/>
      <c r="G102" s="164" t="s">
        <v>14</v>
      </c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6"/>
      <c r="AV102" s="44"/>
    </row>
    <row r="103" spans="1:51" s="53" customFormat="1" ht="12" hidden="1" customHeight="1" x14ac:dyDescent="0.25">
      <c r="A103" s="50"/>
      <c r="B103" s="245" t="s">
        <v>15</v>
      </c>
      <c r="C103" s="155"/>
      <c r="D103" s="167"/>
      <c r="E103" s="172"/>
      <c r="F103" s="189"/>
      <c r="G103" s="303" t="s">
        <v>16</v>
      </c>
      <c r="H103" s="249"/>
      <c r="I103" s="249"/>
      <c r="J103" s="249"/>
      <c r="K103" s="249"/>
      <c r="L103" s="249"/>
      <c r="M103" s="176">
        <v>0.52</v>
      </c>
      <c r="N103" s="177"/>
      <c r="O103" s="105">
        <v>1450</v>
      </c>
      <c r="P103" s="51">
        <f>T103-O103</f>
        <v>400</v>
      </c>
      <c r="Q103" s="52">
        <f>(T103/O103)-1</f>
        <v>0.27586206896551735</v>
      </c>
      <c r="R103" s="51">
        <v>2300</v>
      </c>
      <c r="S103" s="51">
        <f>T103-R103</f>
        <v>-450</v>
      </c>
      <c r="T103" s="257">
        <v>1850</v>
      </c>
      <c r="U103" s="257"/>
      <c r="V103" s="257"/>
      <c r="W103" s="257"/>
      <c r="X103" s="257"/>
      <c r="Y103" s="257"/>
      <c r="Z103" s="257"/>
      <c r="AA103" s="257">
        <f>T103*2</f>
        <v>3700</v>
      </c>
      <c r="AB103" s="257"/>
      <c r="AC103" s="257"/>
      <c r="AD103" s="257"/>
      <c r="AE103" s="257"/>
      <c r="AF103" s="257"/>
      <c r="AG103" s="257"/>
      <c r="AH103" s="258">
        <f t="shared" ref="AH103:AH112" si="22">T103/12.6</f>
        <v>146.82539682539684</v>
      </c>
      <c r="AI103" s="258"/>
      <c r="AJ103" s="258"/>
      <c r="AK103" s="258"/>
      <c r="AL103" s="258"/>
      <c r="AM103" s="258"/>
      <c r="AN103" s="258"/>
      <c r="AO103" s="114"/>
      <c r="AP103" s="259" t="s">
        <v>13</v>
      </c>
      <c r="AQ103" s="259"/>
      <c r="AR103" s="259"/>
      <c r="AS103" s="259"/>
      <c r="AT103" s="259"/>
      <c r="AU103" s="260"/>
      <c r="AV103" s="44"/>
    </row>
    <row r="104" spans="1:51" s="53" customFormat="1" ht="11.25" hidden="1" customHeight="1" x14ac:dyDescent="0.25">
      <c r="A104" s="50"/>
      <c r="B104" s="167"/>
      <c r="C104" s="172"/>
      <c r="D104" s="167"/>
      <c r="E104" s="172"/>
      <c r="F104" s="189"/>
      <c r="G104" s="211" t="s">
        <v>17</v>
      </c>
      <c r="H104" s="211"/>
      <c r="I104" s="211"/>
      <c r="J104" s="211"/>
      <c r="K104" s="211"/>
      <c r="L104" s="212"/>
      <c r="M104" s="145">
        <v>0.53</v>
      </c>
      <c r="N104" s="146"/>
      <c r="O104" s="54">
        <v>1660</v>
      </c>
      <c r="P104" s="113">
        <f>T104-O104</f>
        <v>440</v>
      </c>
      <c r="Q104" s="55">
        <f>(T104/O104)-1</f>
        <v>0.26506024096385539</v>
      </c>
      <c r="R104" s="113">
        <v>2500</v>
      </c>
      <c r="S104" s="113">
        <f>T104-R104</f>
        <v>-400</v>
      </c>
      <c r="T104" s="274">
        <v>2100</v>
      </c>
      <c r="U104" s="275"/>
      <c r="V104" s="275"/>
      <c r="W104" s="275"/>
      <c r="X104" s="275"/>
      <c r="Y104" s="275"/>
      <c r="Z104" s="276"/>
      <c r="AA104" s="274">
        <v>4200</v>
      </c>
      <c r="AB104" s="275"/>
      <c r="AC104" s="275"/>
      <c r="AD104" s="275"/>
      <c r="AE104" s="275"/>
      <c r="AF104" s="275"/>
      <c r="AG104" s="276"/>
      <c r="AH104" s="145">
        <f t="shared" si="22"/>
        <v>166.66666666666666</v>
      </c>
      <c r="AI104" s="277"/>
      <c r="AJ104" s="277"/>
      <c r="AK104" s="277"/>
      <c r="AL104" s="277"/>
      <c r="AM104" s="277"/>
      <c r="AN104" s="146"/>
      <c r="AO104" s="56"/>
      <c r="AP104" s="282"/>
      <c r="AQ104" s="283"/>
      <c r="AR104" s="283"/>
      <c r="AS104" s="283"/>
      <c r="AT104" s="283"/>
      <c r="AU104" s="284"/>
      <c r="AV104" s="44"/>
    </row>
    <row r="105" spans="1:51" s="53" customFormat="1" ht="12" hidden="1" customHeight="1" x14ac:dyDescent="0.25">
      <c r="A105" s="50"/>
      <c r="B105" s="167"/>
      <c r="C105" s="172"/>
      <c r="D105" s="167"/>
      <c r="E105" s="172"/>
      <c r="F105" s="189"/>
      <c r="G105" s="212" t="s">
        <v>18</v>
      </c>
      <c r="H105" s="183"/>
      <c r="I105" s="183"/>
      <c r="J105" s="183"/>
      <c r="K105" s="183"/>
      <c r="L105" s="183"/>
      <c r="M105" s="145">
        <v>0.56000000000000005</v>
      </c>
      <c r="N105" s="146"/>
      <c r="O105" s="54">
        <v>1560</v>
      </c>
      <c r="P105" s="113">
        <f>T105-O105</f>
        <v>740</v>
      </c>
      <c r="Q105" s="55">
        <f>(T105/O105)-1</f>
        <v>0.47435897435897445</v>
      </c>
      <c r="R105" s="113">
        <v>2900</v>
      </c>
      <c r="S105" s="113">
        <f>T105-R105</f>
        <v>-600</v>
      </c>
      <c r="T105" s="147">
        <v>2300</v>
      </c>
      <c r="U105" s="285"/>
      <c r="V105" s="285"/>
      <c r="W105" s="285"/>
      <c r="X105" s="285"/>
      <c r="Y105" s="285"/>
      <c r="Z105" s="285"/>
      <c r="AA105" s="147">
        <f>T105*2</f>
        <v>4600</v>
      </c>
      <c r="AB105" s="285"/>
      <c r="AC105" s="285"/>
      <c r="AD105" s="285"/>
      <c r="AE105" s="285"/>
      <c r="AF105" s="285"/>
      <c r="AG105" s="285"/>
      <c r="AH105" s="148">
        <f t="shared" si="22"/>
        <v>182.53968253968253</v>
      </c>
      <c r="AI105" s="148"/>
      <c r="AJ105" s="148"/>
      <c r="AK105" s="148"/>
      <c r="AL105" s="148"/>
      <c r="AM105" s="148"/>
      <c r="AN105" s="148"/>
      <c r="AO105" s="111"/>
      <c r="AP105" s="149">
        <f>CEILING((T105/6+40),5)</f>
        <v>425</v>
      </c>
      <c r="AQ105" s="278"/>
      <c r="AR105" s="278"/>
      <c r="AS105" s="278"/>
      <c r="AT105" s="278"/>
      <c r="AU105" s="279"/>
      <c r="AV105" s="44"/>
    </row>
    <row r="106" spans="1:51" s="53" customFormat="1" ht="12" hidden="1" customHeight="1" x14ac:dyDescent="0.25">
      <c r="A106" s="50"/>
      <c r="B106" s="167"/>
      <c r="C106" s="172"/>
      <c r="D106" s="167"/>
      <c r="E106" s="172"/>
      <c r="F106" s="189"/>
      <c r="G106" s="211" t="s">
        <v>19</v>
      </c>
      <c r="H106" s="211"/>
      <c r="I106" s="211"/>
      <c r="J106" s="211"/>
      <c r="K106" s="211"/>
      <c r="L106" s="212"/>
      <c r="M106" s="280">
        <v>0.6</v>
      </c>
      <c r="N106" s="281"/>
      <c r="O106" s="57"/>
      <c r="P106" s="113"/>
      <c r="Q106" s="55"/>
      <c r="R106" s="113"/>
      <c r="S106" s="113"/>
      <c r="T106" s="274">
        <v>2300</v>
      </c>
      <c r="U106" s="275"/>
      <c r="V106" s="275"/>
      <c r="W106" s="275"/>
      <c r="X106" s="275"/>
      <c r="Y106" s="275"/>
      <c r="Z106" s="276"/>
      <c r="AA106" s="274">
        <v>4600</v>
      </c>
      <c r="AB106" s="275"/>
      <c r="AC106" s="275"/>
      <c r="AD106" s="275"/>
      <c r="AE106" s="275"/>
      <c r="AF106" s="275"/>
      <c r="AG106" s="276"/>
      <c r="AH106" s="145">
        <f t="shared" si="22"/>
        <v>182.53968253968253</v>
      </c>
      <c r="AI106" s="277"/>
      <c r="AJ106" s="277"/>
      <c r="AK106" s="277"/>
      <c r="AL106" s="277"/>
      <c r="AM106" s="116"/>
      <c r="AN106" s="110"/>
      <c r="AO106" s="115"/>
      <c r="AP106" s="149">
        <f>CEILING((T106/6+40),5)</f>
        <v>425</v>
      </c>
      <c r="AQ106" s="278"/>
      <c r="AR106" s="278"/>
      <c r="AS106" s="278"/>
      <c r="AT106" s="278"/>
      <c r="AU106" s="279"/>
      <c r="AV106" s="44"/>
    </row>
    <row r="107" spans="1:51" s="53" customFormat="1" ht="12.75" hidden="1" customHeight="1" x14ac:dyDescent="0.25">
      <c r="A107" s="50"/>
      <c r="B107" s="167"/>
      <c r="C107" s="172"/>
      <c r="D107" s="167"/>
      <c r="E107" s="172"/>
      <c r="F107" s="189"/>
      <c r="G107" s="211" t="s">
        <v>59</v>
      </c>
      <c r="H107" s="211"/>
      <c r="I107" s="211"/>
      <c r="J107" s="211"/>
      <c r="K107" s="211"/>
      <c r="L107" s="212"/>
      <c r="M107" s="145">
        <v>0.7</v>
      </c>
      <c r="N107" s="146"/>
      <c r="O107" s="57">
        <v>2192.5</v>
      </c>
      <c r="P107" s="113">
        <f t="shared" ref="P107:P112" si="23">T107-O107</f>
        <v>807.5</v>
      </c>
      <c r="Q107" s="55">
        <f t="shared" ref="Q107:Q112" si="24">(T107/O107)-1</f>
        <v>0.36830102622576977</v>
      </c>
      <c r="R107" s="113">
        <v>2901</v>
      </c>
      <c r="S107" s="113">
        <f t="shared" ref="S107:S112" si="25">T107-R107</f>
        <v>99</v>
      </c>
      <c r="T107" s="274">
        <v>3000</v>
      </c>
      <c r="U107" s="275"/>
      <c r="V107" s="275"/>
      <c r="W107" s="275"/>
      <c r="X107" s="275"/>
      <c r="Y107" s="275"/>
      <c r="Z107" s="276"/>
      <c r="AA107" s="274">
        <f t="shared" ref="AA107:AA112" si="26">T107*2</f>
        <v>6000</v>
      </c>
      <c r="AB107" s="275"/>
      <c r="AC107" s="275"/>
      <c r="AD107" s="275"/>
      <c r="AE107" s="275"/>
      <c r="AF107" s="275"/>
      <c r="AG107" s="276"/>
      <c r="AH107" s="145">
        <f t="shared" si="22"/>
        <v>238.0952380952381</v>
      </c>
      <c r="AI107" s="277"/>
      <c r="AJ107" s="277"/>
      <c r="AK107" s="277"/>
      <c r="AL107" s="277"/>
      <c r="AM107" s="277"/>
      <c r="AN107" s="146"/>
      <c r="AO107" s="56"/>
      <c r="AP107" s="149">
        <f>CEILING((T107/6+40),5)</f>
        <v>540</v>
      </c>
      <c r="AQ107" s="278"/>
      <c r="AR107" s="278"/>
      <c r="AS107" s="278"/>
      <c r="AT107" s="278"/>
      <c r="AU107" s="279"/>
      <c r="AV107" s="44"/>
    </row>
    <row r="108" spans="1:51" s="53" customFormat="1" ht="12" hidden="1" customHeight="1" thickBot="1" x14ac:dyDescent="0.3">
      <c r="A108" s="50"/>
      <c r="B108" s="167"/>
      <c r="C108" s="172"/>
      <c r="D108" s="169"/>
      <c r="E108" s="158"/>
      <c r="F108" s="159"/>
      <c r="G108" s="244" t="s">
        <v>21</v>
      </c>
      <c r="H108" s="202"/>
      <c r="I108" s="202"/>
      <c r="J108" s="202"/>
      <c r="K108" s="202"/>
      <c r="L108" s="202"/>
      <c r="M108" s="203">
        <v>0.8</v>
      </c>
      <c r="N108" s="204"/>
      <c r="O108" s="107">
        <v>2200</v>
      </c>
      <c r="P108" s="119">
        <f t="shared" si="23"/>
        <v>1000</v>
      </c>
      <c r="Q108" s="58">
        <f t="shared" si="24"/>
        <v>0.45454545454545459</v>
      </c>
      <c r="R108" s="119"/>
      <c r="S108" s="119">
        <f t="shared" si="25"/>
        <v>3200</v>
      </c>
      <c r="T108" s="205">
        <v>3200</v>
      </c>
      <c r="U108" s="206"/>
      <c r="V108" s="206"/>
      <c r="W108" s="206"/>
      <c r="X108" s="206"/>
      <c r="Y108" s="206"/>
      <c r="Z108" s="206"/>
      <c r="AA108" s="205">
        <f t="shared" si="26"/>
        <v>6400</v>
      </c>
      <c r="AB108" s="206"/>
      <c r="AC108" s="206"/>
      <c r="AD108" s="206"/>
      <c r="AE108" s="206"/>
      <c r="AF108" s="206"/>
      <c r="AG108" s="206"/>
      <c r="AH108" s="207">
        <f t="shared" si="22"/>
        <v>253.96825396825398</v>
      </c>
      <c r="AI108" s="207"/>
      <c r="AJ108" s="207"/>
      <c r="AK108" s="207"/>
      <c r="AL108" s="207"/>
      <c r="AM108" s="207"/>
      <c r="AN108" s="207"/>
      <c r="AO108" s="118"/>
      <c r="AP108" s="208">
        <f>CEILING((T108/6+40),5)</f>
        <v>575</v>
      </c>
      <c r="AQ108" s="272"/>
      <c r="AR108" s="272"/>
      <c r="AS108" s="272"/>
      <c r="AT108" s="272"/>
      <c r="AU108" s="273"/>
      <c r="AV108" s="44"/>
    </row>
    <row r="109" spans="1:51" s="53" customFormat="1" ht="12" hidden="1" customHeight="1" x14ac:dyDescent="0.25">
      <c r="A109" s="50"/>
      <c r="B109" s="167"/>
      <c r="C109" s="168"/>
      <c r="D109" s="219" t="s">
        <v>22</v>
      </c>
      <c r="E109" s="220"/>
      <c r="F109" s="220"/>
      <c r="G109" s="267" t="s">
        <v>16</v>
      </c>
      <c r="H109" s="268"/>
      <c r="I109" s="268"/>
      <c r="J109" s="268"/>
      <c r="K109" s="268"/>
      <c r="L109" s="269"/>
      <c r="M109" s="190">
        <v>0.53</v>
      </c>
      <c r="N109" s="191"/>
      <c r="O109" s="121">
        <v>1742.5</v>
      </c>
      <c r="P109" s="59">
        <f t="shared" si="23"/>
        <v>557.5</v>
      </c>
      <c r="Q109" s="60">
        <f t="shared" si="24"/>
        <v>0.31994261119081768</v>
      </c>
      <c r="R109" s="59">
        <v>3100</v>
      </c>
      <c r="S109" s="59">
        <f t="shared" si="25"/>
        <v>-800</v>
      </c>
      <c r="T109" s="215">
        <v>2300</v>
      </c>
      <c r="U109" s="215"/>
      <c r="V109" s="215"/>
      <c r="W109" s="215"/>
      <c r="X109" s="215"/>
      <c r="Y109" s="215"/>
      <c r="Z109" s="215"/>
      <c r="AA109" s="215">
        <f t="shared" si="26"/>
        <v>4600</v>
      </c>
      <c r="AB109" s="215"/>
      <c r="AC109" s="215"/>
      <c r="AD109" s="215"/>
      <c r="AE109" s="215"/>
      <c r="AF109" s="215"/>
      <c r="AG109" s="215"/>
      <c r="AH109" s="216">
        <f t="shared" si="22"/>
        <v>182.53968253968253</v>
      </c>
      <c r="AI109" s="216"/>
      <c r="AJ109" s="216"/>
      <c r="AK109" s="216"/>
      <c r="AL109" s="216"/>
      <c r="AM109" s="216"/>
      <c r="AN109" s="216"/>
      <c r="AO109" s="120"/>
      <c r="AP109" s="217" t="s">
        <v>13</v>
      </c>
      <c r="AQ109" s="217"/>
      <c r="AR109" s="217"/>
      <c r="AS109" s="217"/>
      <c r="AT109" s="217"/>
      <c r="AU109" s="218"/>
      <c r="AV109" s="44"/>
    </row>
    <row r="110" spans="1:51" s="53" customFormat="1" ht="12" hidden="1" customHeight="1" x14ac:dyDescent="0.25">
      <c r="A110" s="50"/>
      <c r="B110" s="167"/>
      <c r="C110" s="168"/>
      <c r="D110" s="222"/>
      <c r="E110" s="223"/>
      <c r="F110" s="223"/>
      <c r="G110" s="137" t="s">
        <v>18</v>
      </c>
      <c r="H110" s="138"/>
      <c r="I110" s="138"/>
      <c r="J110" s="138"/>
      <c r="K110" s="138"/>
      <c r="L110" s="138"/>
      <c r="M110" s="139">
        <v>0.56000000000000005</v>
      </c>
      <c r="N110" s="140"/>
      <c r="O110" s="123">
        <v>1660</v>
      </c>
      <c r="P110" s="61">
        <f t="shared" si="23"/>
        <v>1040</v>
      </c>
      <c r="Q110" s="62">
        <f t="shared" si="24"/>
        <v>0.62650602409638556</v>
      </c>
      <c r="R110" s="61">
        <v>4000</v>
      </c>
      <c r="S110" s="63">
        <f t="shared" si="25"/>
        <v>-1300</v>
      </c>
      <c r="T110" s="141">
        <v>2700</v>
      </c>
      <c r="U110" s="141"/>
      <c r="V110" s="141"/>
      <c r="W110" s="141"/>
      <c r="X110" s="141"/>
      <c r="Y110" s="141"/>
      <c r="Z110" s="141"/>
      <c r="AA110" s="141">
        <f t="shared" si="26"/>
        <v>5400</v>
      </c>
      <c r="AB110" s="141"/>
      <c r="AC110" s="141"/>
      <c r="AD110" s="141"/>
      <c r="AE110" s="141"/>
      <c r="AF110" s="141"/>
      <c r="AG110" s="141"/>
      <c r="AH110" s="142">
        <f t="shared" si="22"/>
        <v>214.28571428571428</v>
      </c>
      <c r="AI110" s="142"/>
      <c r="AJ110" s="142"/>
      <c r="AK110" s="142"/>
      <c r="AL110" s="142"/>
      <c r="AM110" s="142"/>
      <c r="AN110" s="142"/>
      <c r="AO110" s="122"/>
      <c r="AP110" s="261">
        <f>CEILING((T110/6+40),5)</f>
        <v>490</v>
      </c>
      <c r="AQ110" s="262"/>
      <c r="AR110" s="262"/>
      <c r="AS110" s="262"/>
      <c r="AT110" s="262"/>
      <c r="AU110" s="263"/>
      <c r="AV110" s="44"/>
    </row>
    <row r="111" spans="1:51" s="53" customFormat="1" ht="12" hidden="1" customHeight="1" x14ac:dyDescent="0.25">
      <c r="A111" s="50"/>
      <c r="B111" s="167"/>
      <c r="C111" s="168"/>
      <c r="D111" s="222"/>
      <c r="E111" s="223"/>
      <c r="F111" s="223"/>
      <c r="G111" s="151" t="s">
        <v>20</v>
      </c>
      <c r="H111" s="152"/>
      <c r="I111" s="152"/>
      <c r="J111" s="152"/>
      <c r="K111" s="152"/>
      <c r="L111" s="153"/>
      <c r="M111" s="270">
        <v>0.7</v>
      </c>
      <c r="N111" s="271"/>
      <c r="O111" s="102">
        <v>2302.5</v>
      </c>
      <c r="P111" s="61">
        <f t="shared" si="23"/>
        <v>797.5</v>
      </c>
      <c r="Q111" s="62">
        <f t="shared" si="24"/>
        <v>0.34636264929424532</v>
      </c>
      <c r="R111" s="61">
        <v>3100</v>
      </c>
      <c r="S111" s="63">
        <f t="shared" si="25"/>
        <v>0</v>
      </c>
      <c r="T111" s="141">
        <v>3100</v>
      </c>
      <c r="U111" s="141"/>
      <c r="V111" s="141"/>
      <c r="W111" s="141"/>
      <c r="X111" s="141"/>
      <c r="Y111" s="141"/>
      <c r="Z111" s="141"/>
      <c r="AA111" s="141">
        <f t="shared" si="26"/>
        <v>6200</v>
      </c>
      <c r="AB111" s="141"/>
      <c r="AC111" s="141"/>
      <c r="AD111" s="141"/>
      <c r="AE111" s="141"/>
      <c r="AF111" s="141"/>
      <c r="AG111" s="141"/>
      <c r="AH111" s="142">
        <f t="shared" si="22"/>
        <v>246.03174603174602</v>
      </c>
      <c r="AI111" s="142"/>
      <c r="AJ111" s="142"/>
      <c r="AK111" s="142"/>
      <c r="AL111" s="142"/>
      <c r="AM111" s="142"/>
      <c r="AN111" s="142"/>
      <c r="AO111" s="122"/>
      <c r="AP111" s="261">
        <f>CEILING((T111/6+40),5)</f>
        <v>560</v>
      </c>
      <c r="AQ111" s="262"/>
      <c r="AR111" s="262"/>
      <c r="AS111" s="262"/>
      <c r="AT111" s="262"/>
      <c r="AU111" s="263"/>
      <c r="AV111" s="44"/>
    </row>
    <row r="112" spans="1:51" s="53" customFormat="1" ht="12" hidden="1" customHeight="1" thickBot="1" x14ac:dyDescent="0.3">
      <c r="A112" s="50"/>
      <c r="B112" s="167"/>
      <c r="C112" s="168"/>
      <c r="D112" s="266"/>
      <c r="E112" s="235"/>
      <c r="F112" s="235"/>
      <c r="G112" s="192" t="s">
        <v>21</v>
      </c>
      <c r="H112" s="193"/>
      <c r="I112" s="193"/>
      <c r="J112" s="193"/>
      <c r="K112" s="193"/>
      <c r="L112" s="193"/>
      <c r="M112" s="264">
        <v>0.8</v>
      </c>
      <c r="N112" s="265"/>
      <c r="O112" s="125">
        <v>2370</v>
      </c>
      <c r="P112" s="64">
        <f t="shared" si="23"/>
        <v>1330</v>
      </c>
      <c r="Q112" s="65">
        <f t="shared" si="24"/>
        <v>0.56118143459915615</v>
      </c>
      <c r="R112" s="64"/>
      <c r="S112" s="66">
        <f t="shared" si="25"/>
        <v>3700</v>
      </c>
      <c r="T112" s="196">
        <v>3700</v>
      </c>
      <c r="U112" s="197"/>
      <c r="V112" s="197"/>
      <c r="W112" s="197"/>
      <c r="X112" s="197"/>
      <c r="Y112" s="197"/>
      <c r="Z112" s="197"/>
      <c r="AA112" s="196">
        <f t="shared" si="26"/>
        <v>7400</v>
      </c>
      <c r="AB112" s="197"/>
      <c r="AC112" s="197"/>
      <c r="AD112" s="197"/>
      <c r="AE112" s="197"/>
      <c r="AF112" s="197"/>
      <c r="AG112" s="197"/>
      <c r="AH112" s="198">
        <f t="shared" si="22"/>
        <v>293.65079365079367</v>
      </c>
      <c r="AI112" s="198"/>
      <c r="AJ112" s="198"/>
      <c r="AK112" s="198"/>
      <c r="AL112" s="198"/>
      <c r="AM112" s="198"/>
      <c r="AN112" s="198"/>
      <c r="AO112" s="124"/>
      <c r="AP112" s="227">
        <f>CEILING((T112/6+40),5)</f>
        <v>660</v>
      </c>
      <c r="AQ112" s="228"/>
      <c r="AR112" s="228"/>
      <c r="AS112" s="228"/>
      <c r="AT112" s="228"/>
      <c r="AU112" s="229"/>
      <c r="AV112" s="44"/>
      <c r="AY112" s="53" t="s">
        <v>25</v>
      </c>
    </row>
    <row r="113" spans="1:50" s="49" customFormat="1" ht="16.5" hidden="1" customHeight="1" thickBot="1" x14ac:dyDescent="0.3">
      <c r="A113" s="164" t="s">
        <v>23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6"/>
      <c r="AV113" s="44"/>
    </row>
    <row r="114" spans="1:50" s="53" customFormat="1" ht="12" hidden="1" customHeight="1" x14ac:dyDescent="0.25">
      <c r="A114" s="50"/>
      <c r="B114" s="245" t="s">
        <v>24</v>
      </c>
      <c r="C114" s="155"/>
      <c r="D114" s="245" t="s">
        <v>11</v>
      </c>
      <c r="E114" s="155"/>
      <c r="F114" s="156"/>
      <c r="G114" s="173" t="s">
        <v>16</v>
      </c>
      <c r="H114" s="174"/>
      <c r="I114" s="174"/>
      <c r="J114" s="174"/>
      <c r="K114" s="174"/>
      <c r="L114" s="175"/>
      <c r="M114" s="246">
        <v>0.91</v>
      </c>
      <c r="N114" s="247"/>
      <c r="O114" s="130">
        <v>2850</v>
      </c>
      <c r="P114" s="72">
        <f t="shared" ref="P114:P122" si="27">T114-O114</f>
        <v>1050</v>
      </c>
      <c r="Q114" s="73">
        <f t="shared" ref="Q114:Q122" si="28">(T114/O114)-1</f>
        <v>0.36842105263157898</v>
      </c>
      <c r="R114" s="72"/>
      <c r="S114" s="72"/>
      <c r="T114" s="178">
        <v>3900</v>
      </c>
      <c r="U114" s="178"/>
      <c r="V114" s="178"/>
      <c r="W114" s="178"/>
      <c r="X114" s="178"/>
      <c r="Y114" s="178"/>
      <c r="Z114" s="178"/>
      <c r="AA114" s="178">
        <f t="shared" ref="AA114:AA121" si="29">T114*2</f>
        <v>7800</v>
      </c>
      <c r="AB114" s="178"/>
      <c r="AC114" s="178"/>
      <c r="AD114" s="178"/>
      <c r="AE114" s="178"/>
      <c r="AF114" s="178"/>
      <c r="AG114" s="178"/>
      <c r="AH114" s="179">
        <f t="shared" ref="AH114:AH121" si="30">T114/12.6</f>
        <v>309.52380952380952</v>
      </c>
      <c r="AI114" s="179"/>
      <c r="AJ114" s="179"/>
      <c r="AK114" s="179"/>
      <c r="AL114" s="179"/>
      <c r="AM114" s="179"/>
      <c r="AN114" s="179"/>
      <c r="AO114" s="129"/>
      <c r="AP114" s="180" t="s">
        <v>13</v>
      </c>
      <c r="AQ114" s="180"/>
      <c r="AR114" s="180"/>
      <c r="AS114" s="180"/>
      <c r="AT114" s="180"/>
      <c r="AU114" s="181"/>
      <c r="AV114" s="44"/>
    </row>
    <row r="115" spans="1:50" s="53" customFormat="1" ht="12" hidden="1" customHeight="1" x14ac:dyDescent="0.25">
      <c r="A115" s="50"/>
      <c r="B115" s="167"/>
      <c r="C115" s="172"/>
      <c r="D115" s="167"/>
      <c r="E115" s="172"/>
      <c r="F115" s="189"/>
      <c r="G115" s="248" t="s">
        <v>17</v>
      </c>
      <c r="H115" s="249"/>
      <c r="I115" s="249"/>
      <c r="J115" s="249"/>
      <c r="K115" s="249"/>
      <c r="L115" s="249"/>
      <c r="M115" s="176">
        <v>1</v>
      </c>
      <c r="N115" s="177"/>
      <c r="O115" s="105">
        <v>2620</v>
      </c>
      <c r="P115" s="51">
        <f t="shared" si="27"/>
        <v>1345</v>
      </c>
      <c r="Q115" s="52">
        <f t="shared" si="28"/>
        <v>0.51335877862595414</v>
      </c>
      <c r="R115" s="51"/>
      <c r="S115" s="51"/>
      <c r="T115" s="257">
        <v>3965</v>
      </c>
      <c r="U115" s="257"/>
      <c r="V115" s="257"/>
      <c r="W115" s="257"/>
      <c r="X115" s="257"/>
      <c r="Y115" s="257"/>
      <c r="Z115" s="257"/>
      <c r="AA115" s="257">
        <f t="shared" si="29"/>
        <v>7930</v>
      </c>
      <c r="AB115" s="257"/>
      <c r="AC115" s="257"/>
      <c r="AD115" s="257"/>
      <c r="AE115" s="257"/>
      <c r="AF115" s="257"/>
      <c r="AG115" s="257"/>
      <c r="AH115" s="258">
        <f t="shared" si="30"/>
        <v>314.6825396825397</v>
      </c>
      <c r="AI115" s="258"/>
      <c r="AJ115" s="258"/>
      <c r="AK115" s="258"/>
      <c r="AL115" s="258"/>
      <c r="AM115" s="258"/>
      <c r="AN115" s="258"/>
      <c r="AO115" s="114"/>
      <c r="AP115" s="259" t="s">
        <v>13</v>
      </c>
      <c r="AQ115" s="259"/>
      <c r="AR115" s="259"/>
      <c r="AS115" s="259"/>
      <c r="AT115" s="259"/>
      <c r="AU115" s="260"/>
      <c r="AV115" s="44"/>
    </row>
    <row r="116" spans="1:50" s="53" customFormat="1" ht="13.5" hidden="1" customHeight="1" thickBot="1" x14ac:dyDescent="0.3">
      <c r="A116" s="50"/>
      <c r="B116" s="167"/>
      <c r="C116" s="172"/>
      <c r="D116" s="167"/>
      <c r="E116" s="172"/>
      <c r="F116" s="189"/>
      <c r="G116" s="201" t="s">
        <v>18</v>
      </c>
      <c r="H116" s="202"/>
      <c r="I116" s="202"/>
      <c r="J116" s="202"/>
      <c r="K116" s="202"/>
      <c r="L116" s="202"/>
      <c r="M116" s="203">
        <v>1.1000000000000001</v>
      </c>
      <c r="N116" s="204"/>
      <c r="O116" s="107">
        <v>2890</v>
      </c>
      <c r="P116" s="119">
        <f t="shared" si="27"/>
        <v>2110</v>
      </c>
      <c r="Q116" s="58">
        <f t="shared" si="28"/>
        <v>0.73010380622837379</v>
      </c>
      <c r="R116" s="119">
        <v>4000</v>
      </c>
      <c r="S116" s="119">
        <f>T116-R116</f>
        <v>1000</v>
      </c>
      <c r="T116" s="205">
        <v>5000</v>
      </c>
      <c r="U116" s="205"/>
      <c r="V116" s="205"/>
      <c r="W116" s="205"/>
      <c r="X116" s="205"/>
      <c r="Y116" s="205"/>
      <c r="Z116" s="205"/>
      <c r="AA116" s="205">
        <f t="shared" si="29"/>
        <v>10000</v>
      </c>
      <c r="AB116" s="205"/>
      <c r="AC116" s="205"/>
      <c r="AD116" s="205"/>
      <c r="AE116" s="205"/>
      <c r="AF116" s="205"/>
      <c r="AG116" s="205"/>
      <c r="AH116" s="207">
        <f t="shared" si="30"/>
        <v>396.82539682539681</v>
      </c>
      <c r="AI116" s="207"/>
      <c r="AJ116" s="207"/>
      <c r="AK116" s="207"/>
      <c r="AL116" s="207"/>
      <c r="AM116" s="207"/>
      <c r="AN116" s="207"/>
      <c r="AO116" s="118"/>
      <c r="AP116" s="208">
        <f>CEILING((T116/6+50),5)</f>
        <v>885</v>
      </c>
      <c r="AQ116" s="208"/>
      <c r="AR116" s="208"/>
      <c r="AS116" s="208"/>
      <c r="AT116" s="208"/>
      <c r="AU116" s="209"/>
      <c r="AV116" s="44"/>
    </row>
    <row r="117" spans="1:50" s="53" customFormat="1" ht="12" hidden="1" customHeight="1" thickBot="1" x14ac:dyDescent="0.3">
      <c r="A117" s="50"/>
      <c r="B117" s="167"/>
      <c r="C117" s="172"/>
      <c r="D117" s="169"/>
      <c r="E117" s="158"/>
      <c r="F117" s="159"/>
      <c r="G117" s="250" t="s">
        <v>59</v>
      </c>
      <c r="H117" s="251"/>
      <c r="I117" s="251"/>
      <c r="J117" s="251"/>
      <c r="K117" s="251"/>
      <c r="L117" s="252"/>
      <c r="M117" s="246">
        <v>1.2</v>
      </c>
      <c r="N117" s="247"/>
      <c r="O117" s="134">
        <v>3757.5</v>
      </c>
      <c r="P117" s="77">
        <f t="shared" si="27"/>
        <v>942.5</v>
      </c>
      <c r="Q117" s="76">
        <f t="shared" si="28"/>
        <v>0.25083166999334661</v>
      </c>
      <c r="R117" s="77">
        <v>4000</v>
      </c>
      <c r="S117" s="77">
        <f>T117-R117</f>
        <v>700</v>
      </c>
      <c r="T117" s="253">
        <v>4700</v>
      </c>
      <c r="U117" s="253"/>
      <c r="V117" s="253"/>
      <c r="W117" s="253"/>
      <c r="X117" s="253"/>
      <c r="Y117" s="253"/>
      <c r="Z117" s="253"/>
      <c r="AA117" s="253">
        <f t="shared" si="29"/>
        <v>9400</v>
      </c>
      <c r="AB117" s="253"/>
      <c r="AC117" s="253"/>
      <c r="AD117" s="253"/>
      <c r="AE117" s="253"/>
      <c r="AF117" s="253"/>
      <c r="AG117" s="253"/>
      <c r="AH117" s="254">
        <f t="shared" si="30"/>
        <v>373.01587301587301</v>
      </c>
      <c r="AI117" s="254"/>
      <c r="AJ117" s="254"/>
      <c r="AK117" s="254"/>
      <c r="AL117" s="254"/>
      <c r="AM117" s="254"/>
      <c r="AN117" s="254"/>
      <c r="AO117" s="132"/>
      <c r="AP117" s="255">
        <f>CEILING((T117/6+50),5)</f>
        <v>835</v>
      </c>
      <c r="AQ117" s="255"/>
      <c r="AR117" s="255"/>
      <c r="AS117" s="255"/>
      <c r="AT117" s="255"/>
      <c r="AU117" s="256"/>
      <c r="AV117" s="44"/>
    </row>
    <row r="118" spans="1:50" s="53" customFormat="1" ht="12" hidden="1" customHeight="1" x14ac:dyDescent="0.25">
      <c r="A118" s="50"/>
      <c r="B118" s="167"/>
      <c r="C118" s="172"/>
      <c r="D118" s="232" t="s">
        <v>22</v>
      </c>
      <c r="E118" s="220"/>
      <c r="F118" s="221"/>
      <c r="G118" s="237" t="s">
        <v>16</v>
      </c>
      <c r="H118" s="238"/>
      <c r="I118" s="238"/>
      <c r="J118" s="238"/>
      <c r="K118" s="238"/>
      <c r="L118" s="239"/>
      <c r="M118" s="225">
        <v>0.91</v>
      </c>
      <c r="N118" s="226"/>
      <c r="O118" s="128">
        <v>2992.5</v>
      </c>
      <c r="P118" s="69">
        <f t="shared" si="27"/>
        <v>1007.5</v>
      </c>
      <c r="Q118" s="70">
        <f t="shared" si="28"/>
        <v>0.33667502088554713</v>
      </c>
      <c r="R118" s="69"/>
      <c r="S118" s="69"/>
      <c r="T118" s="240">
        <v>4000</v>
      </c>
      <c r="U118" s="240"/>
      <c r="V118" s="240"/>
      <c r="W118" s="240"/>
      <c r="X118" s="240"/>
      <c r="Y118" s="240"/>
      <c r="Z118" s="240"/>
      <c r="AA118" s="240">
        <f t="shared" si="29"/>
        <v>8000</v>
      </c>
      <c r="AB118" s="240"/>
      <c r="AC118" s="240"/>
      <c r="AD118" s="240"/>
      <c r="AE118" s="240"/>
      <c r="AF118" s="240"/>
      <c r="AG118" s="240"/>
      <c r="AH118" s="241">
        <f t="shared" si="30"/>
        <v>317.46031746031747</v>
      </c>
      <c r="AI118" s="241"/>
      <c r="AJ118" s="241"/>
      <c r="AK118" s="241"/>
      <c r="AL118" s="241"/>
      <c r="AM118" s="241"/>
      <c r="AN118" s="241"/>
      <c r="AO118" s="127"/>
      <c r="AP118" s="187" t="s">
        <v>13</v>
      </c>
      <c r="AQ118" s="187"/>
      <c r="AR118" s="187"/>
      <c r="AS118" s="187"/>
      <c r="AT118" s="187"/>
      <c r="AU118" s="188"/>
      <c r="AV118" s="44"/>
    </row>
    <row r="119" spans="1:50" s="53" customFormat="1" ht="12" hidden="1" customHeight="1" x14ac:dyDescent="0.25">
      <c r="A119" s="50"/>
      <c r="B119" s="167"/>
      <c r="C119" s="172"/>
      <c r="D119" s="233"/>
      <c r="E119" s="223"/>
      <c r="F119" s="224"/>
      <c r="G119" s="213" t="s">
        <v>17</v>
      </c>
      <c r="H119" s="214"/>
      <c r="I119" s="214"/>
      <c r="J119" s="214"/>
      <c r="K119" s="214"/>
      <c r="L119" s="214"/>
      <c r="M119" s="190">
        <v>1</v>
      </c>
      <c r="N119" s="191"/>
      <c r="O119" s="121">
        <v>2730</v>
      </c>
      <c r="P119" s="59">
        <f t="shared" si="27"/>
        <v>1170</v>
      </c>
      <c r="Q119" s="60">
        <f t="shared" si="28"/>
        <v>0.4285714285714286</v>
      </c>
      <c r="R119" s="59"/>
      <c r="S119" s="59"/>
      <c r="T119" s="215">
        <v>3900</v>
      </c>
      <c r="U119" s="215"/>
      <c r="V119" s="215"/>
      <c r="W119" s="215"/>
      <c r="X119" s="215"/>
      <c r="Y119" s="215"/>
      <c r="Z119" s="215"/>
      <c r="AA119" s="215">
        <f t="shared" si="29"/>
        <v>7800</v>
      </c>
      <c r="AB119" s="215"/>
      <c r="AC119" s="215"/>
      <c r="AD119" s="215"/>
      <c r="AE119" s="215"/>
      <c r="AF119" s="215"/>
      <c r="AG119" s="215"/>
      <c r="AH119" s="216">
        <f t="shared" si="30"/>
        <v>309.52380952380952</v>
      </c>
      <c r="AI119" s="216"/>
      <c r="AJ119" s="216"/>
      <c r="AK119" s="216"/>
      <c r="AL119" s="216"/>
      <c r="AM119" s="216"/>
      <c r="AN119" s="216"/>
      <c r="AO119" s="120"/>
      <c r="AP119" s="217" t="s">
        <v>13</v>
      </c>
      <c r="AQ119" s="217"/>
      <c r="AR119" s="217"/>
      <c r="AS119" s="217"/>
      <c r="AT119" s="217"/>
      <c r="AU119" s="218"/>
      <c r="AV119" s="44"/>
    </row>
    <row r="120" spans="1:50" s="53" customFormat="1" ht="12" hidden="1" customHeight="1" x14ac:dyDescent="0.25">
      <c r="A120" s="50"/>
      <c r="B120" s="167"/>
      <c r="C120" s="172"/>
      <c r="D120" s="233"/>
      <c r="E120" s="223"/>
      <c r="F120" s="224"/>
      <c r="G120" s="137" t="s">
        <v>18</v>
      </c>
      <c r="H120" s="138"/>
      <c r="I120" s="138"/>
      <c r="J120" s="138"/>
      <c r="K120" s="138"/>
      <c r="L120" s="138"/>
      <c r="M120" s="139">
        <v>1.1000000000000001</v>
      </c>
      <c r="N120" s="140"/>
      <c r="O120" s="123">
        <v>2960</v>
      </c>
      <c r="P120" s="61">
        <f t="shared" si="27"/>
        <v>1290</v>
      </c>
      <c r="Q120" s="62">
        <f t="shared" si="28"/>
        <v>0.43581081081081074</v>
      </c>
      <c r="R120" s="61"/>
      <c r="S120" s="63"/>
      <c r="T120" s="141">
        <v>4250</v>
      </c>
      <c r="U120" s="141"/>
      <c r="V120" s="141"/>
      <c r="W120" s="141"/>
      <c r="X120" s="141"/>
      <c r="Y120" s="141"/>
      <c r="Z120" s="141"/>
      <c r="AA120" s="141">
        <f t="shared" si="29"/>
        <v>8500</v>
      </c>
      <c r="AB120" s="141"/>
      <c r="AC120" s="141"/>
      <c r="AD120" s="141"/>
      <c r="AE120" s="141"/>
      <c r="AF120" s="141"/>
      <c r="AG120" s="141"/>
      <c r="AH120" s="142">
        <f t="shared" si="30"/>
        <v>337.30158730158729</v>
      </c>
      <c r="AI120" s="142"/>
      <c r="AJ120" s="142"/>
      <c r="AK120" s="142"/>
      <c r="AL120" s="142"/>
      <c r="AM120" s="142"/>
      <c r="AN120" s="142"/>
      <c r="AO120" s="122"/>
      <c r="AP120" s="230">
        <f>CEILING((T120/6+50),5)</f>
        <v>760</v>
      </c>
      <c r="AQ120" s="230"/>
      <c r="AR120" s="230"/>
      <c r="AS120" s="230"/>
      <c r="AT120" s="230"/>
      <c r="AU120" s="231"/>
      <c r="AV120" s="44"/>
    </row>
    <row r="121" spans="1:50" s="53" customFormat="1" ht="12" hidden="1" customHeight="1" x14ac:dyDescent="0.25">
      <c r="A121" s="50"/>
      <c r="B121" s="167"/>
      <c r="C121" s="172"/>
      <c r="D121" s="233"/>
      <c r="E121" s="223"/>
      <c r="F121" s="224"/>
      <c r="G121" s="151" t="s">
        <v>20</v>
      </c>
      <c r="H121" s="152"/>
      <c r="I121" s="152"/>
      <c r="J121" s="152"/>
      <c r="K121" s="152"/>
      <c r="L121" s="153"/>
      <c r="M121" s="139">
        <v>1.2</v>
      </c>
      <c r="N121" s="140"/>
      <c r="O121" s="123">
        <v>3947.5</v>
      </c>
      <c r="P121" s="61">
        <f t="shared" si="27"/>
        <v>1052.5</v>
      </c>
      <c r="Q121" s="62">
        <f t="shared" si="28"/>
        <v>0.266624445851805</v>
      </c>
      <c r="R121" s="61">
        <v>4300</v>
      </c>
      <c r="S121" s="63">
        <f>T121-R121</f>
        <v>700</v>
      </c>
      <c r="T121" s="141">
        <v>5000</v>
      </c>
      <c r="U121" s="141"/>
      <c r="V121" s="141"/>
      <c r="W121" s="141"/>
      <c r="X121" s="141"/>
      <c r="Y121" s="141"/>
      <c r="Z121" s="141"/>
      <c r="AA121" s="141">
        <f t="shared" si="29"/>
        <v>10000</v>
      </c>
      <c r="AB121" s="141"/>
      <c r="AC121" s="141"/>
      <c r="AD121" s="141"/>
      <c r="AE121" s="141"/>
      <c r="AF121" s="141"/>
      <c r="AG121" s="141"/>
      <c r="AH121" s="142">
        <f t="shared" si="30"/>
        <v>396.82539682539681</v>
      </c>
      <c r="AI121" s="142"/>
      <c r="AJ121" s="142"/>
      <c r="AK121" s="142"/>
      <c r="AL121" s="142"/>
      <c r="AM121" s="142"/>
      <c r="AN121" s="142"/>
      <c r="AO121" s="122"/>
      <c r="AP121" s="230">
        <f>CEILING((T121/6+50),5)</f>
        <v>885</v>
      </c>
      <c r="AQ121" s="230"/>
      <c r="AR121" s="230"/>
      <c r="AS121" s="230"/>
      <c r="AT121" s="230"/>
      <c r="AU121" s="231"/>
      <c r="AV121" s="44"/>
      <c r="AX121" s="53" t="s">
        <v>25</v>
      </c>
    </row>
    <row r="122" spans="1:50" s="53" customFormat="1" ht="12" hidden="1" customHeight="1" thickBot="1" x14ac:dyDescent="0.3">
      <c r="A122" s="50"/>
      <c r="B122" s="169"/>
      <c r="C122" s="158"/>
      <c r="D122" s="234"/>
      <c r="E122" s="235"/>
      <c r="F122" s="236"/>
      <c r="G122" s="242" t="s">
        <v>21</v>
      </c>
      <c r="H122" s="243"/>
      <c r="I122" s="243"/>
      <c r="J122" s="243"/>
      <c r="K122" s="243"/>
      <c r="L122" s="244"/>
      <c r="M122" s="194">
        <v>1.3</v>
      </c>
      <c r="N122" s="195"/>
      <c r="O122" s="125">
        <v>3948.5</v>
      </c>
      <c r="P122" s="64" t="e">
        <f t="shared" si="27"/>
        <v>#VALUE!</v>
      </c>
      <c r="Q122" s="65" t="e">
        <f t="shared" si="28"/>
        <v>#VALUE!</v>
      </c>
      <c r="R122" s="64">
        <v>4301</v>
      </c>
      <c r="S122" s="66" t="e">
        <f>T122-R122</f>
        <v>#VALUE!</v>
      </c>
      <c r="T122" s="196" t="s">
        <v>13</v>
      </c>
      <c r="U122" s="196"/>
      <c r="V122" s="196"/>
      <c r="W122" s="196"/>
      <c r="X122" s="196"/>
      <c r="Y122" s="196"/>
      <c r="Z122" s="196"/>
      <c r="AA122" s="196" t="s">
        <v>13</v>
      </c>
      <c r="AB122" s="196"/>
      <c r="AC122" s="196"/>
      <c r="AD122" s="196"/>
      <c r="AE122" s="196"/>
      <c r="AF122" s="196"/>
      <c r="AG122" s="196"/>
      <c r="AH122" s="198" t="s">
        <v>13</v>
      </c>
      <c r="AI122" s="198"/>
      <c r="AJ122" s="198"/>
      <c r="AK122" s="198"/>
      <c r="AL122" s="198"/>
      <c r="AM122" s="198"/>
      <c r="AN122" s="198"/>
      <c r="AO122" s="124"/>
      <c r="AP122" s="227">
        <v>850</v>
      </c>
      <c r="AQ122" s="228"/>
      <c r="AR122" s="228"/>
      <c r="AS122" s="228"/>
      <c r="AT122" s="228"/>
      <c r="AU122" s="229"/>
      <c r="AV122" s="44"/>
    </row>
    <row r="123" spans="1:50" s="49" customFormat="1" ht="16.5" hidden="1" customHeight="1" thickBot="1" x14ac:dyDescent="0.3">
      <c r="A123" s="164" t="s">
        <v>26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6"/>
      <c r="AV123" s="44"/>
    </row>
    <row r="124" spans="1:50" s="53" customFormat="1" ht="12" hidden="1" customHeight="1" x14ac:dyDescent="0.25">
      <c r="A124" s="50"/>
      <c r="B124" s="167" t="s">
        <v>27</v>
      </c>
      <c r="C124" s="168"/>
      <c r="D124" s="171" t="s">
        <v>11</v>
      </c>
      <c r="E124" s="172"/>
      <c r="F124" s="189"/>
      <c r="G124" s="173" t="s">
        <v>16</v>
      </c>
      <c r="H124" s="174"/>
      <c r="I124" s="174"/>
      <c r="J124" s="174"/>
      <c r="K124" s="174"/>
      <c r="L124" s="175"/>
      <c r="M124" s="176">
        <v>1.08</v>
      </c>
      <c r="N124" s="177"/>
      <c r="O124" s="130">
        <v>3382.5</v>
      </c>
      <c r="P124" s="72">
        <f t="shared" ref="P124:P133" si="31">T124-O124</f>
        <v>1117.5</v>
      </c>
      <c r="Q124" s="73">
        <f t="shared" ref="Q124:Q133" si="32">(T124/O124)-1</f>
        <v>0.33037694013303764</v>
      </c>
      <c r="R124" s="72"/>
      <c r="S124" s="72"/>
      <c r="T124" s="178">
        <v>4500</v>
      </c>
      <c r="U124" s="178"/>
      <c r="V124" s="178"/>
      <c r="W124" s="178"/>
      <c r="X124" s="178"/>
      <c r="Y124" s="178"/>
      <c r="Z124" s="178"/>
      <c r="AA124" s="178">
        <f t="shared" ref="AA124:AA133" si="33">T124*2</f>
        <v>9000</v>
      </c>
      <c r="AB124" s="178"/>
      <c r="AC124" s="178"/>
      <c r="AD124" s="178"/>
      <c r="AE124" s="178"/>
      <c r="AF124" s="178"/>
      <c r="AG124" s="178"/>
      <c r="AH124" s="179">
        <f t="shared" ref="AH124:AH133" si="34">T124/12.6</f>
        <v>357.14285714285717</v>
      </c>
      <c r="AI124" s="179"/>
      <c r="AJ124" s="179"/>
      <c r="AK124" s="179"/>
      <c r="AL124" s="179"/>
      <c r="AM124" s="179"/>
      <c r="AN124" s="179"/>
      <c r="AO124" s="129"/>
      <c r="AP124" s="180" t="s">
        <v>13</v>
      </c>
      <c r="AQ124" s="180"/>
      <c r="AR124" s="180"/>
      <c r="AS124" s="180"/>
      <c r="AT124" s="180"/>
      <c r="AU124" s="181"/>
      <c r="AV124" s="44"/>
    </row>
    <row r="125" spans="1:50" s="53" customFormat="1" ht="12" hidden="1" customHeight="1" x14ac:dyDescent="0.25">
      <c r="A125" s="50"/>
      <c r="B125" s="167"/>
      <c r="C125" s="168"/>
      <c r="D125" s="171"/>
      <c r="E125" s="172"/>
      <c r="F125" s="189"/>
      <c r="G125" s="182" t="s">
        <v>17</v>
      </c>
      <c r="H125" s="183"/>
      <c r="I125" s="183"/>
      <c r="J125" s="183"/>
      <c r="K125" s="183"/>
      <c r="L125" s="183"/>
      <c r="M125" s="145">
        <v>1.2</v>
      </c>
      <c r="N125" s="146"/>
      <c r="O125" s="112">
        <v>2900</v>
      </c>
      <c r="P125" s="113">
        <f t="shared" si="31"/>
        <v>1500</v>
      </c>
      <c r="Q125" s="55">
        <f t="shared" si="32"/>
        <v>0.51724137931034475</v>
      </c>
      <c r="R125" s="113"/>
      <c r="S125" s="113"/>
      <c r="T125" s="147">
        <v>4400</v>
      </c>
      <c r="U125" s="147"/>
      <c r="V125" s="147"/>
      <c r="W125" s="147"/>
      <c r="X125" s="147"/>
      <c r="Y125" s="147"/>
      <c r="Z125" s="147"/>
      <c r="AA125" s="147">
        <f t="shared" si="33"/>
        <v>8800</v>
      </c>
      <c r="AB125" s="147"/>
      <c r="AC125" s="147"/>
      <c r="AD125" s="147"/>
      <c r="AE125" s="147"/>
      <c r="AF125" s="147"/>
      <c r="AG125" s="147"/>
      <c r="AH125" s="148">
        <f t="shared" si="34"/>
        <v>349.20634920634922</v>
      </c>
      <c r="AI125" s="148"/>
      <c r="AJ125" s="148"/>
      <c r="AK125" s="148"/>
      <c r="AL125" s="148"/>
      <c r="AM125" s="148"/>
      <c r="AN125" s="148"/>
      <c r="AO125" s="111"/>
      <c r="AP125" s="149" t="s">
        <v>13</v>
      </c>
      <c r="AQ125" s="149"/>
      <c r="AR125" s="149"/>
      <c r="AS125" s="149"/>
      <c r="AT125" s="149"/>
      <c r="AU125" s="150"/>
      <c r="AV125" s="44"/>
    </row>
    <row r="126" spans="1:50" s="53" customFormat="1" ht="12" hidden="1" customHeight="1" x14ac:dyDescent="0.25">
      <c r="A126" s="50"/>
      <c r="B126" s="167"/>
      <c r="C126" s="168"/>
      <c r="D126" s="171"/>
      <c r="E126" s="172"/>
      <c r="F126" s="189"/>
      <c r="G126" s="182" t="s">
        <v>18</v>
      </c>
      <c r="H126" s="183"/>
      <c r="I126" s="183"/>
      <c r="J126" s="183"/>
      <c r="K126" s="183"/>
      <c r="L126" s="183"/>
      <c r="M126" s="145">
        <v>1.35</v>
      </c>
      <c r="N126" s="146"/>
      <c r="O126" s="112">
        <v>3460</v>
      </c>
      <c r="P126" s="113">
        <f t="shared" si="31"/>
        <v>1540</v>
      </c>
      <c r="Q126" s="68">
        <f t="shared" si="32"/>
        <v>0.44508670520231219</v>
      </c>
      <c r="R126" s="113"/>
      <c r="S126" s="67"/>
      <c r="T126" s="147">
        <v>5000</v>
      </c>
      <c r="U126" s="147"/>
      <c r="V126" s="147"/>
      <c r="W126" s="147"/>
      <c r="X126" s="147"/>
      <c r="Y126" s="147"/>
      <c r="Z126" s="147"/>
      <c r="AA126" s="147">
        <f t="shared" si="33"/>
        <v>10000</v>
      </c>
      <c r="AB126" s="147"/>
      <c r="AC126" s="147"/>
      <c r="AD126" s="147"/>
      <c r="AE126" s="147"/>
      <c r="AF126" s="147"/>
      <c r="AG126" s="147"/>
      <c r="AH126" s="148">
        <f t="shared" si="34"/>
        <v>396.82539682539681</v>
      </c>
      <c r="AI126" s="148"/>
      <c r="AJ126" s="148"/>
      <c r="AK126" s="148"/>
      <c r="AL126" s="148"/>
      <c r="AM126" s="148"/>
      <c r="AN126" s="148"/>
      <c r="AO126" s="111"/>
      <c r="AP126" s="149">
        <f>CEILING((T126/6+70),5)</f>
        <v>905</v>
      </c>
      <c r="AQ126" s="149"/>
      <c r="AR126" s="149"/>
      <c r="AS126" s="149"/>
      <c r="AT126" s="149"/>
      <c r="AU126" s="150"/>
      <c r="AV126" s="44"/>
    </row>
    <row r="127" spans="1:50" s="53" customFormat="1" ht="12" hidden="1" customHeight="1" x14ac:dyDescent="0.25">
      <c r="A127" s="50"/>
      <c r="B127" s="167"/>
      <c r="C127" s="168"/>
      <c r="D127" s="171"/>
      <c r="E127" s="172"/>
      <c r="F127" s="189"/>
      <c r="G127" s="210" t="s">
        <v>20</v>
      </c>
      <c r="H127" s="211"/>
      <c r="I127" s="211"/>
      <c r="J127" s="211"/>
      <c r="K127" s="211"/>
      <c r="L127" s="212"/>
      <c r="M127" s="145">
        <v>1.4</v>
      </c>
      <c r="N127" s="146"/>
      <c r="O127" s="112">
        <v>4385</v>
      </c>
      <c r="P127" s="113">
        <f t="shared" si="31"/>
        <v>1315</v>
      </c>
      <c r="Q127" s="68">
        <f t="shared" si="32"/>
        <v>0.2998859749144811</v>
      </c>
      <c r="R127" s="113">
        <v>4400</v>
      </c>
      <c r="S127" s="67">
        <f>T127-R127</f>
        <v>1300</v>
      </c>
      <c r="T127" s="147">
        <v>5700</v>
      </c>
      <c r="U127" s="147"/>
      <c r="V127" s="147"/>
      <c r="W127" s="147"/>
      <c r="X127" s="147"/>
      <c r="Y127" s="147"/>
      <c r="Z127" s="147"/>
      <c r="AA127" s="147">
        <f t="shared" si="33"/>
        <v>11400</v>
      </c>
      <c r="AB127" s="147"/>
      <c r="AC127" s="147"/>
      <c r="AD127" s="147"/>
      <c r="AE127" s="147"/>
      <c r="AF127" s="147"/>
      <c r="AG127" s="147"/>
      <c r="AH127" s="148">
        <f t="shared" si="34"/>
        <v>452.38095238095241</v>
      </c>
      <c r="AI127" s="148"/>
      <c r="AJ127" s="148"/>
      <c r="AK127" s="148"/>
      <c r="AL127" s="148"/>
      <c r="AM127" s="148"/>
      <c r="AN127" s="148"/>
      <c r="AO127" s="111"/>
      <c r="AP127" s="149">
        <f>CEILING((T127/6+70),5)</f>
        <v>1020</v>
      </c>
      <c r="AQ127" s="149"/>
      <c r="AR127" s="149"/>
      <c r="AS127" s="149"/>
      <c r="AT127" s="149"/>
      <c r="AU127" s="150"/>
      <c r="AV127" s="44"/>
    </row>
    <row r="128" spans="1:50" s="53" customFormat="1" ht="12" hidden="1" customHeight="1" thickBot="1" x14ac:dyDescent="0.3">
      <c r="A128" s="50"/>
      <c r="B128" s="167"/>
      <c r="C128" s="168"/>
      <c r="D128" s="157"/>
      <c r="E128" s="158"/>
      <c r="F128" s="159"/>
      <c r="G128" s="201" t="s">
        <v>21</v>
      </c>
      <c r="H128" s="202"/>
      <c r="I128" s="202"/>
      <c r="J128" s="202"/>
      <c r="K128" s="202"/>
      <c r="L128" s="202"/>
      <c r="M128" s="203">
        <v>1.5</v>
      </c>
      <c r="N128" s="204"/>
      <c r="O128" s="134">
        <v>4030</v>
      </c>
      <c r="P128" s="119">
        <f t="shared" si="31"/>
        <v>1870</v>
      </c>
      <c r="Q128" s="58">
        <f t="shared" si="32"/>
        <v>0.46401985111662536</v>
      </c>
      <c r="R128" s="119"/>
      <c r="S128" s="119"/>
      <c r="T128" s="205">
        <v>5900</v>
      </c>
      <c r="U128" s="206"/>
      <c r="V128" s="206"/>
      <c r="W128" s="206"/>
      <c r="X128" s="206"/>
      <c r="Y128" s="206"/>
      <c r="Z128" s="206"/>
      <c r="AA128" s="205">
        <f t="shared" si="33"/>
        <v>11800</v>
      </c>
      <c r="AB128" s="206"/>
      <c r="AC128" s="206"/>
      <c r="AD128" s="206"/>
      <c r="AE128" s="206"/>
      <c r="AF128" s="206"/>
      <c r="AG128" s="206"/>
      <c r="AH128" s="207">
        <f t="shared" si="34"/>
        <v>468.25396825396825</v>
      </c>
      <c r="AI128" s="207"/>
      <c r="AJ128" s="207"/>
      <c r="AK128" s="207"/>
      <c r="AL128" s="207"/>
      <c r="AM128" s="207"/>
      <c r="AN128" s="207"/>
      <c r="AO128" s="118"/>
      <c r="AP128" s="208">
        <f>CEILING((T128/6+70),5)</f>
        <v>1055</v>
      </c>
      <c r="AQ128" s="208"/>
      <c r="AR128" s="208"/>
      <c r="AS128" s="208"/>
      <c r="AT128" s="208"/>
      <c r="AU128" s="209"/>
      <c r="AV128" s="44"/>
    </row>
    <row r="129" spans="1:48" s="53" customFormat="1" ht="12" hidden="1" customHeight="1" x14ac:dyDescent="0.25">
      <c r="A129" s="50"/>
      <c r="B129" s="167"/>
      <c r="C129" s="168"/>
      <c r="D129" s="219" t="s">
        <v>22</v>
      </c>
      <c r="E129" s="220"/>
      <c r="F129" s="221"/>
      <c r="G129" s="160" t="s">
        <v>16</v>
      </c>
      <c r="H129" s="161"/>
      <c r="I129" s="161"/>
      <c r="J129" s="161"/>
      <c r="K129" s="161"/>
      <c r="L129" s="162"/>
      <c r="M129" s="225">
        <v>1.08</v>
      </c>
      <c r="N129" s="226"/>
      <c r="O129" s="136">
        <v>3552.5</v>
      </c>
      <c r="P129" s="100">
        <f t="shared" si="31"/>
        <v>1247.5</v>
      </c>
      <c r="Q129" s="70">
        <f t="shared" si="32"/>
        <v>0.35116115411681914</v>
      </c>
      <c r="R129" s="100"/>
      <c r="S129" s="69"/>
      <c r="T129" s="163">
        <v>4800</v>
      </c>
      <c r="U129" s="163"/>
      <c r="V129" s="163"/>
      <c r="W129" s="163"/>
      <c r="X129" s="163"/>
      <c r="Y129" s="163"/>
      <c r="Z129" s="163"/>
      <c r="AA129" s="163">
        <f t="shared" si="33"/>
        <v>9600</v>
      </c>
      <c r="AB129" s="163"/>
      <c r="AC129" s="163"/>
      <c r="AD129" s="163"/>
      <c r="AE129" s="163"/>
      <c r="AF129" s="163"/>
      <c r="AG129" s="163"/>
      <c r="AH129" s="184">
        <f t="shared" si="34"/>
        <v>380.95238095238096</v>
      </c>
      <c r="AI129" s="184"/>
      <c r="AJ129" s="184"/>
      <c r="AK129" s="184"/>
      <c r="AL129" s="184"/>
      <c r="AM129" s="184"/>
      <c r="AN129" s="184"/>
      <c r="AO129" s="135"/>
      <c r="AP129" s="187" t="s">
        <v>13</v>
      </c>
      <c r="AQ129" s="187"/>
      <c r="AR129" s="187"/>
      <c r="AS129" s="187"/>
      <c r="AT129" s="187"/>
      <c r="AU129" s="188"/>
      <c r="AV129" s="44"/>
    </row>
    <row r="130" spans="1:48" s="53" customFormat="1" ht="12" hidden="1" customHeight="1" x14ac:dyDescent="0.25">
      <c r="A130" s="50"/>
      <c r="B130" s="167"/>
      <c r="C130" s="168"/>
      <c r="D130" s="222"/>
      <c r="E130" s="223"/>
      <c r="F130" s="224"/>
      <c r="G130" s="213" t="s">
        <v>17</v>
      </c>
      <c r="H130" s="214"/>
      <c r="I130" s="214"/>
      <c r="J130" s="214"/>
      <c r="K130" s="214"/>
      <c r="L130" s="214"/>
      <c r="M130" s="190">
        <v>1.2</v>
      </c>
      <c r="N130" s="191"/>
      <c r="O130" s="121">
        <v>3040</v>
      </c>
      <c r="P130" s="59">
        <f t="shared" si="31"/>
        <v>1860</v>
      </c>
      <c r="Q130" s="60">
        <f t="shared" si="32"/>
        <v>0.61184210526315796</v>
      </c>
      <c r="R130" s="59"/>
      <c r="S130" s="59"/>
      <c r="T130" s="215">
        <v>4900</v>
      </c>
      <c r="U130" s="215"/>
      <c r="V130" s="215"/>
      <c r="W130" s="215"/>
      <c r="X130" s="215"/>
      <c r="Y130" s="215"/>
      <c r="Z130" s="215"/>
      <c r="AA130" s="215">
        <f t="shared" si="33"/>
        <v>9800</v>
      </c>
      <c r="AB130" s="215"/>
      <c r="AC130" s="215"/>
      <c r="AD130" s="215"/>
      <c r="AE130" s="215"/>
      <c r="AF130" s="215"/>
      <c r="AG130" s="215"/>
      <c r="AH130" s="216">
        <f t="shared" si="34"/>
        <v>388.88888888888891</v>
      </c>
      <c r="AI130" s="216"/>
      <c r="AJ130" s="216"/>
      <c r="AK130" s="216"/>
      <c r="AL130" s="216"/>
      <c r="AM130" s="216"/>
      <c r="AN130" s="216"/>
      <c r="AO130" s="120"/>
      <c r="AP130" s="217" t="s">
        <v>13</v>
      </c>
      <c r="AQ130" s="217"/>
      <c r="AR130" s="217"/>
      <c r="AS130" s="217"/>
      <c r="AT130" s="217"/>
      <c r="AU130" s="218"/>
      <c r="AV130" s="44"/>
    </row>
    <row r="131" spans="1:48" s="53" customFormat="1" ht="12" hidden="1" customHeight="1" x14ac:dyDescent="0.25">
      <c r="A131" s="50"/>
      <c r="B131" s="167"/>
      <c r="C131" s="168"/>
      <c r="D131" s="222"/>
      <c r="E131" s="223"/>
      <c r="F131" s="224"/>
      <c r="G131" s="137" t="s">
        <v>18</v>
      </c>
      <c r="H131" s="138"/>
      <c r="I131" s="138"/>
      <c r="J131" s="138"/>
      <c r="K131" s="138"/>
      <c r="L131" s="138"/>
      <c r="M131" s="139">
        <v>1.35</v>
      </c>
      <c r="N131" s="140"/>
      <c r="O131" s="123">
        <v>3560</v>
      </c>
      <c r="P131" s="61">
        <f t="shared" si="31"/>
        <v>1630</v>
      </c>
      <c r="Q131" s="62">
        <f t="shared" si="32"/>
        <v>0.4578651685393258</v>
      </c>
      <c r="R131" s="61"/>
      <c r="S131" s="63"/>
      <c r="T131" s="141">
        <v>5190</v>
      </c>
      <c r="U131" s="141"/>
      <c r="V131" s="141"/>
      <c r="W131" s="141"/>
      <c r="X131" s="141"/>
      <c r="Y131" s="141"/>
      <c r="Z131" s="141"/>
      <c r="AA131" s="141">
        <f t="shared" si="33"/>
        <v>10380</v>
      </c>
      <c r="AB131" s="141"/>
      <c r="AC131" s="141"/>
      <c r="AD131" s="141"/>
      <c r="AE131" s="141"/>
      <c r="AF131" s="141"/>
      <c r="AG131" s="141"/>
      <c r="AH131" s="142">
        <f t="shared" si="34"/>
        <v>411.90476190476193</v>
      </c>
      <c r="AI131" s="142"/>
      <c r="AJ131" s="142"/>
      <c r="AK131" s="142"/>
      <c r="AL131" s="142"/>
      <c r="AM131" s="142"/>
      <c r="AN131" s="142"/>
      <c r="AO131" s="122"/>
      <c r="AP131" s="143">
        <f>CEILING((T131/6+70),5)</f>
        <v>935</v>
      </c>
      <c r="AQ131" s="143"/>
      <c r="AR131" s="143"/>
      <c r="AS131" s="143"/>
      <c r="AT131" s="143"/>
      <c r="AU131" s="144"/>
      <c r="AV131" s="44"/>
    </row>
    <row r="132" spans="1:48" s="53" customFormat="1" ht="12" hidden="1" customHeight="1" x14ac:dyDescent="0.25">
      <c r="A132" s="50"/>
      <c r="B132" s="167"/>
      <c r="C132" s="168"/>
      <c r="D132" s="222"/>
      <c r="E132" s="223"/>
      <c r="F132" s="224"/>
      <c r="G132" s="151" t="s">
        <v>20</v>
      </c>
      <c r="H132" s="152"/>
      <c r="I132" s="152"/>
      <c r="J132" s="152"/>
      <c r="K132" s="152"/>
      <c r="L132" s="153"/>
      <c r="M132" s="139">
        <v>1.4</v>
      </c>
      <c r="N132" s="140"/>
      <c r="O132" s="123">
        <v>4605</v>
      </c>
      <c r="P132" s="61">
        <f t="shared" si="31"/>
        <v>1345</v>
      </c>
      <c r="Q132" s="62">
        <f t="shared" si="32"/>
        <v>0.29207383279044508</v>
      </c>
      <c r="R132" s="61">
        <v>4600</v>
      </c>
      <c r="S132" s="63">
        <f>T132-R132</f>
        <v>1350</v>
      </c>
      <c r="T132" s="141">
        <v>5950</v>
      </c>
      <c r="U132" s="141"/>
      <c r="V132" s="141"/>
      <c r="W132" s="141"/>
      <c r="X132" s="141"/>
      <c r="Y132" s="141"/>
      <c r="Z132" s="141"/>
      <c r="AA132" s="141">
        <f t="shared" si="33"/>
        <v>11900</v>
      </c>
      <c r="AB132" s="141"/>
      <c r="AC132" s="141"/>
      <c r="AD132" s="141"/>
      <c r="AE132" s="141"/>
      <c r="AF132" s="141"/>
      <c r="AG132" s="141"/>
      <c r="AH132" s="142">
        <f t="shared" si="34"/>
        <v>472.22222222222223</v>
      </c>
      <c r="AI132" s="142"/>
      <c r="AJ132" s="142"/>
      <c r="AK132" s="142"/>
      <c r="AL132" s="142"/>
      <c r="AM132" s="142"/>
      <c r="AN132" s="142"/>
      <c r="AO132" s="122"/>
      <c r="AP132" s="143">
        <f>CEILING((T132/6+70),5)</f>
        <v>1065</v>
      </c>
      <c r="AQ132" s="143"/>
      <c r="AR132" s="143"/>
      <c r="AS132" s="143"/>
      <c r="AT132" s="143"/>
      <c r="AU132" s="144"/>
      <c r="AV132" s="44"/>
    </row>
    <row r="133" spans="1:48" s="53" customFormat="1" ht="12" hidden="1" customHeight="1" thickBot="1" x14ac:dyDescent="0.3">
      <c r="A133" s="50"/>
      <c r="B133" s="167"/>
      <c r="C133" s="168"/>
      <c r="D133" s="222"/>
      <c r="E133" s="223"/>
      <c r="F133" s="224"/>
      <c r="G133" s="192" t="s">
        <v>21</v>
      </c>
      <c r="H133" s="193"/>
      <c r="I133" s="193"/>
      <c r="J133" s="193"/>
      <c r="K133" s="193"/>
      <c r="L133" s="193"/>
      <c r="M133" s="194">
        <v>1.5</v>
      </c>
      <c r="N133" s="195"/>
      <c r="O133" s="101">
        <v>4230</v>
      </c>
      <c r="P133" s="64">
        <f t="shared" si="31"/>
        <v>1970</v>
      </c>
      <c r="Q133" s="83">
        <f t="shared" si="32"/>
        <v>0.46572104018912519</v>
      </c>
      <c r="R133" s="64"/>
      <c r="S133" s="64"/>
      <c r="T133" s="196">
        <v>6200</v>
      </c>
      <c r="U133" s="197"/>
      <c r="V133" s="197"/>
      <c r="W133" s="197"/>
      <c r="X133" s="197"/>
      <c r="Y133" s="197"/>
      <c r="Z133" s="197"/>
      <c r="AA133" s="196">
        <f t="shared" si="33"/>
        <v>12400</v>
      </c>
      <c r="AB133" s="197"/>
      <c r="AC133" s="197"/>
      <c r="AD133" s="197"/>
      <c r="AE133" s="197"/>
      <c r="AF133" s="197"/>
      <c r="AG133" s="197"/>
      <c r="AH133" s="198">
        <f t="shared" si="34"/>
        <v>492.06349206349205</v>
      </c>
      <c r="AI133" s="198"/>
      <c r="AJ133" s="198"/>
      <c r="AK133" s="198"/>
      <c r="AL133" s="198"/>
      <c r="AM133" s="198"/>
      <c r="AN133" s="198"/>
      <c r="AO133" s="124"/>
      <c r="AP133" s="199">
        <f>CEILING((T133/6+70),5)</f>
        <v>1105</v>
      </c>
      <c r="AQ133" s="199"/>
      <c r="AR133" s="199"/>
      <c r="AS133" s="199"/>
      <c r="AT133" s="199"/>
      <c r="AU133" s="200"/>
      <c r="AV133" s="44"/>
    </row>
    <row r="134" spans="1:48" s="49" customFormat="1" ht="16.5" hidden="1" customHeight="1" thickBot="1" x14ac:dyDescent="0.3">
      <c r="A134" s="164" t="s">
        <v>28</v>
      </c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6"/>
      <c r="AV134" s="44"/>
    </row>
    <row r="135" spans="1:48" s="53" customFormat="1" ht="12" hidden="1" customHeight="1" x14ac:dyDescent="0.25">
      <c r="A135" s="50"/>
      <c r="B135" s="167" t="s">
        <v>29</v>
      </c>
      <c r="C135" s="168"/>
      <c r="D135" s="171" t="s">
        <v>11</v>
      </c>
      <c r="E135" s="172"/>
      <c r="F135" s="189"/>
      <c r="G135" s="173" t="s">
        <v>16</v>
      </c>
      <c r="H135" s="174"/>
      <c r="I135" s="174"/>
      <c r="J135" s="174"/>
      <c r="K135" s="174"/>
      <c r="L135" s="175"/>
      <c r="M135" s="176">
        <v>1.2</v>
      </c>
      <c r="N135" s="177"/>
      <c r="O135" s="130">
        <v>3757.5</v>
      </c>
      <c r="P135" s="72">
        <f t="shared" ref="P135:P144" si="35">T135-O135</f>
        <v>1142.5</v>
      </c>
      <c r="Q135" s="73">
        <f t="shared" ref="Q135:Q144" si="36">(T135/O135)-1</f>
        <v>0.30405854956753164</v>
      </c>
      <c r="R135" s="72"/>
      <c r="S135" s="72"/>
      <c r="T135" s="178">
        <v>4900</v>
      </c>
      <c r="U135" s="178"/>
      <c r="V135" s="178"/>
      <c r="W135" s="178"/>
      <c r="X135" s="178"/>
      <c r="Y135" s="178"/>
      <c r="Z135" s="178"/>
      <c r="AA135" s="178">
        <f t="shared" ref="AA135:AA144" si="37">T135*2</f>
        <v>9800</v>
      </c>
      <c r="AB135" s="178"/>
      <c r="AC135" s="178"/>
      <c r="AD135" s="178"/>
      <c r="AE135" s="178"/>
      <c r="AF135" s="178"/>
      <c r="AG135" s="178"/>
      <c r="AH135" s="179">
        <f t="shared" ref="AH135:AH144" si="38">T135/12.6</f>
        <v>388.88888888888891</v>
      </c>
      <c r="AI135" s="179"/>
      <c r="AJ135" s="179"/>
      <c r="AK135" s="179"/>
      <c r="AL135" s="179"/>
      <c r="AM135" s="179"/>
      <c r="AN135" s="179"/>
      <c r="AO135" s="129"/>
      <c r="AP135" s="180" t="s">
        <v>13</v>
      </c>
      <c r="AQ135" s="180"/>
      <c r="AR135" s="180"/>
      <c r="AS135" s="180"/>
      <c r="AT135" s="180"/>
      <c r="AU135" s="181"/>
      <c r="AV135" s="44"/>
    </row>
    <row r="136" spans="1:48" s="53" customFormat="1" ht="12" hidden="1" customHeight="1" x14ac:dyDescent="0.25">
      <c r="A136" s="50"/>
      <c r="B136" s="167"/>
      <c r="C136" s="168"/>
      <c r="D136" s="171"/>
      <c r="E136" s="172"/>
      <c r="F136" s="189"/>
      <c r="G136" s="182" t="s">
        <v>17</v>
      </c>
      <c r="H136" s="183"/>
      <c r="I136" s="183"/>
      <c r="J136" s="183"/>
      <c r="K136" s="183"/>
      <c r="L136" s="183"/>
      <c r="M136" s="145">
        <v>1.35</v>
      </c>
      <c r="N136" s="146"/>
      <c r="O136" s="112">
        <v>3750</v>
      </c>
      <c r="P136" s="113">
        <f t="shared" si="35"/>
        <v>1550</v>
      </c>
      <c r="Q136" s="55">
        <f t="shared" si="36"/>
        <v>0.41333333333333333</v>
      </c>
      <c r="R136" s="113"/>
      <c r="S136" s="113"/>
      <c r="T136" s="147">
        <v>5300</v>
      </c>
      <c r="U136" s="147"/>
      <c r="V136" s="147"/>
      <c r="W136" s="147"/>
      <c r="X136" s="147"/>
      <c r="Y136" s="147"/>
      <c r="Z136" s="147"/>
      <c r="AA136" s="147">
        <f t="shared" si="37"/>
        <v>10600</v>
      </c>
      <c r="AB136" s="147"/>
      <c r="AC136" s="147"/>
      <c r="AD136" s="147"/>
      <c r="AE136" s="147"/>
      <c r="AF136" s="147"/>
      <c r="AG136" s="147"/>
      <c r="AH136" s="148">
        <f t="shared" si="38"/>
        <v>420.63492063492066</v>
      </c>
      <c r="AI136" s="148"/>
      <c r="AJ136" s="148"/>
      <c r="AK136" s="148"/>
      <c r="AL136" s="148"/>
      <c r="AM136" s="148"/>
      <c r="AN136" s="148"/>
      <c r="AO136" s="111"/>
      <c r="AP136" s="149" t="s">
        <v>13</v>
      </c>
      <c r="AQ136" s="149"/>
      <c r="AR136" s="149"/>
      <c r="AS136" s="149"/>
      <c r="AT136" s="149"/>
      <c r="AU136" s="150"/>
      <c r="AV136" s="44"/>
    </row>
    <row r="137" spans="1:48" s="53" customFormat="1" ht="12" hidden="1" customHeight="1" x14ac:dyDescent="0.25">
      <c r="A137" s="50"/>
      <c r="B137" s="167"/>
      <c r="C137" s="168"/>
      <c r="D137" s="171"/>
      <c r="E137" s="172"/>
      <c r="F137" s="189"/>
      <c r="G137" s="182" t="s">
        <v>18</v>
      </c>
      <c r="H137" s="183"/>
      <c r="I137" s="183"/>
      <c r="J137" s="183"/>
      <c r="K137" s="183"/>
      <c r="L137" s="183"/>
      <c r="M137" s="145">
        <v>1.55</v>
      </c>
      <c r="N137" s="146"/>
      <c r="O137" s="112">
        <v>4030</v>
      </c>
      <c r="P137" s="113">
        <f t="shared" si="35"/>
        <v>1470</v>
      </c>
      <c r="Q137" s="68">
        <f t="shared" si="36"/>
        <v>0.36476426799007444</v>
      </c>
      <c r="R137" s="113"/>
      <c r="S137" s="67"/>
      <c r="T137" s="147">
        <v>5500</v>
      </c>
      <c r="U137" s="147"/>
      <c r="V137" s="147"/>
      <c r="W137" s="147"/>
      <c r="X137" s="147"/>
      <c r="Y137" s="147"/>
      <c r="Z137" s="147"/>
      <c r="AA137" s="147">
        <f t="shared" si="37"/>
        <v>11000</v>
      </c>
      <c r="AB137" s="147"/>
      <c r="AC137" s="147"/>
      <c r="AD137" s="147"/>
      <c r="AE137" s="147"/>
      <c r="AF137" s="147"/>
      <c r="AG137" s="147"/>
      <c r="AH137" s="148">
        <f t="shared" si="38"/>
        <v>436.50793650793651</v>
      </c>
      <c r="AI137" s="148"/>
      <c r="AJ137" s="148"/>
      <c r="AK137" s="148"/>
      <c r="AL137" s="148"/>
      <c r="AM137" s="148"/>
      <c r="AN137" s="148"/>
      <c r="AO137" s="111"/>
      <c r="AP137" s="149">
        <f>CEILING((T137/6+80),5)</f>
        <v>1000</v>
      </c>
      <c r="AQ137" s="149"/>
      <c r="AR137" s="149"/>
      <c r="AS137" s="149"/>
      <c r="AT137" s="149"/>
      <c r="AU137" s="150"/>
      <c r="AV137" s="44"/>
    </row>
    <row r="138" spans="1:48" s="53" customFormat="1" ht="12" hidden="1" customHeight="1" x14ac:dyDescent="0.25">
      <c r="A138" s="50"/>
      <c r="B138" s="167"/>
      <c r="C138" s="168"/>
      <c r="D138" s="171"/>
      <c r="E138" s="172"/>
      <c r="F138" s="189"/>
      <c r="G138" s="210" t="s">
        <v>20</v>
      </c>
      <c r="H138" s="211"/>
      <c r="I138" s="211"/>
      <c r="J138" s="211"/>
      <c r="K138" s="211"/>
      <c r="L138" s="212"/>
      <c r="M138" s="145">
        <v>1.6</v>
      </c>
      <c r="N138" s="146"/>
      <c r="O138" s="112">
        <v>5012.5</v>
      </c>
      <c r="P138" s="113">
        <f t="shared" si="35"/>
        <v>1287.5</v>
      </c>
      <c r="Q138" s="68">
        <f t="shared" si="36"/>
        <v>0.25685785536159611</v>
      </c>
      <c r="R138" s="113">
        <v>4900</v>
      </c>
      <c r="S138" s="67">
        <f>T138-R138</f>
        <v>1400</v>
      </c>
      <c r="T138" s="147">
        <v>6300</v>
      </c>
      <c r="U138" s="147"/>
      <c r="V138" s="147"/>
      <c r="W138" s="147"/>
      <c r="X138" s="147"/>
      <c r="Y138" s="147"/>
      <c r="Z138" s="147"/>
      <c r="AA138" s="147">
        <f t="shared" si="37"/>
        <v>12600</v>
      </c>
      <c r="AB138" s="147"/>
      <c r="AC138" s="147"/>
      <c r="AD138" s="147"/>
      <c r="AE138" s="147"/>
      <c r="AF138" s="147"/>
      <c r="AG138" s="147"/>
      <c r="AH138" s="148">
        <f t="shared" si="38"/>
        <v>500</v>
      </c>
      <c r="AI138" s="148"/>
      <c r="AJ138" s="148"/>
      <c r="AK138" s="148"/>
      <c r="AL138" s="148"/>
      <c r="AM138" s="148"/>
      <c r="AN138" s="148"/>
      <c r="AO138" s="111"/>
      <c r="AP138" s="149">
        <f>CEILING((T138/6+80),5)</f>
        <v>1130</v>
      </c>
      <c r="AQ138" s="149"/>
      <c r="AR138" s="149"/>
      <c r="AS138" s="149"/>
      <c r="AT138" s="149"/>
      <c r="AU138" s="150"/>
      <c r="AV138" s="44"/>
    </row>
    <row r="139" spans="1:48" s="53" customFormat="1" ht="12" hidden="1" customHeight="1" thickBot="1" x14ac:dyDescent="0.3">
      <c r="A139" s="50"/>
      <c r="B139" s="167"/>
      <c r="C139" s="168"/>
      <c r="D139" s="157"/>
      <c r="E139" s="158"/>
      <c r="F139" s="159"/>
      <c r="G139" s="201" t="s">
        <v>21</v>
      </c>
      <c r="H139" s="202"/>
      <c r="I139" s="202"/>
      <c r="J139" s="202"/>
      <c r="K139" s="202"/>
      <c r="L139" s="202"/>
      <c r="M139" s="203">
        <v>1.7</v>
      </c>
      <c r="N139" s="204"/>
      <c r="O139" s="134">
        <v>4560</v>
      </c>
      <c r="P139" s="119">
        <f t="shared" si="35"/>
        <v>1840</v>
      </c>
      <c r="Q139" s="58">
        <f t="shared" si="36"/>
        <v>0.40350877192982448</v>
      </c>
      <c r="R139" s="119"/>
      <c r="S139" s="119"/>
      <c r="T139" s="205">
        <v>6400</v>
      </c>
      <c r="U139" s="206"/>
      <c r="V139" s="206"/>
      <c r="W139" s="206"/>
      <c r="X139" s="206"/>
      <c r="Y139" s="206"/>
      <c r="Z139" s="206"/>
      <c r="AA139" s="205">
        <f t="shared" si="37"/>
        <v>12800</v>
      </c>
      <c r="AB139" s="206"/>
      <c r="AC139" s="206"/>
      <c r="AD139" s="206"/>
      <c r="AE139" s="206"/>
      <c r="AF139" s="206"/>
      <c r="AG139" s="206"/>
      <c r="AH139" s="207">
        <f t="shared" si="38"/>
        <v>507.93650793650795</v>
      </c>
      <c r="AI139" s="207"/>
      <c r="AJ139" s="207"/>
      <c r="AK139" s="207"/>
      <c r="AL139" s="207"/>
      <c r="AM139" s="207"/>
      <c r="AN139" s="207"/>
      <c r="AO139" s="118"/>
      <c r="AP139" s="208">
        <f>CEILING((T139/6+80),5)</f>
        <v>1150</v>
      </c>
      <c r="AQ139" s="208"/>
      <c r="AR139" s="208"/>
      <c r="AS139" s="208"/>
      <c r="AT139" s="208"/>
      <c r="AU139" s="209"/>
      <c r="AV139" s="44"/>
    </row>
    <row r="140" spans="1:48" s="53" customFormat="1" ht="12" hidden="1" customHeight="1" x14ac:dyDescent="0.25">
      <c r="A140" s="50"/>
      <c r="B140" s="167"/>
      <c r="C140" s="168"/>
      <c r="D140" s="154" t="s">
        <v>22</v>
      </c>
      <c r="E140" s="155"/>
      <c r="F140" s="156"/>
      <c r="G140" s="160" t="s">
        <v>16</v>
      </c>
      <c r="H140" s="161"/>
      <c r="I140" s="161"/>
      <c r="J140" s="161"/>
      <c r="K140" s="161"/>
      <c r="L140" s="162"/>
      <c r="M140" s="190">
        <v>1.2</v>
      </c>
      <c r="N140" s="191"/>
      <c r="O140" s="136">
        <v>3947.5</v>
      </c>
      <c r="P140" s="100">
        <f t="shared" si="35"/>
        <v>1052.5</v>
      </c>
      <c r="Q140" s="70">
        <f t="shared" si="36"/>
        <v>0.266624445851805</v>
      </c>
      <c r="R140" s="100"/>
      <c r="S140" s="69"/>
      <c r="T140" s="163">
        <v>5000</v>
      </c>
      <c r="U140" s="163"/>
      <c r="V140" s="163"/>
      <c r="W140" s="163"/>
      <c r="X140" s="163"/>
      <c r="Y140" s="163"/>
      <c r="Z140" s="163"/>
      <c r="AA140" s="163">
        <f t="shared" si="37"/>
        <v>10000</v>
      </c>
      <c r="AB140" s="163"/>
      <c r="AC140" s="163"/>
      <c r="AD140" s="163"/>
      <c r="AE140" s="163"/>
      <c r="AF140" s="163"/>
      <c r="AG140" s="163"/>
      <c r="AH140" s="184">
        <f t="shared" si="38"/>
        <v>396.82539682539681</v>
      </c>
      <c r="AI140" s="184"/>
      <c r="AJ140" s="184"/>
      <c r="AK140" s="184"/>
      <c r="AL140" s="184"/>
      <c r="AM140" s="184"/>
      <c r="AN140" s="184"/>
      <c r="AO140" s="135"/>
      <c r="AP140" s="187" t="s">
        <v>13</v>
      </c>
      <c r="AQ140" s="187"/>
      <c r="AR140" s="187"/>
      <c r="AS140" s="187"/>
      <c r="AT140" s="187"/>
      <c r="AU140" s="188"/>
      <c r="AV140" s="44"/>
    </row>
    <row r="141" spans="1:48" s="53" customFormat="1" ht="12" hidden="1" customHeight="1" x14ac:dyDescent="0.25">
      <c r="A141" s="50"/>
      <c r="B141" s="167"/>
      <c r="C141" s="168"/>
      <c r="D141" s="171"/>
      <c r="E141" s="172"/>
      <c r="F141" s="189"/>
      <c r="G141" s="137" t="s">
        <v>17</v>
      </c>
      <c r="H141" s="138"/>
      <c r="I141" s="138"/>
      <c r="J141" s="138"/>
      <c r="K141" s="138"/>
      <c r="L141" s="138"/>
      <c r="M141" s="139">
        <v>1.35</v>
      </c>
      <c r="N141" s="140"/>
      <c r="O141" s="123">
        <v>3930</v>
      </c>
      <c r="P141" s="61">
        <f t="shared" si="35"/>
        <v>1670</v>
      </c>
      <c r="Q141" s="71">
        <f t="shared" si="36"/>
        <v>0.42493638676844792</v>
      </c>
      <c r="R141" s="61"/>
      <c r="S141" s="61"/>
      <c r="T141" s="141">
        <v>5600</v>
      </c>
      <c r="U141" s="141"/>
      <c r="V141" s="141"/>
      <c r="W141" s="141"/>
      <c r="X141" s="141"/>
      <c r="Y141" s="141"/>
      <c r="Z141" s="141"/>
      <c r="AA141" s="141">
        <f t="shared" si="37"/>
        <v>11200</v>
      </c>
      <c r="AB141" s="141"/>
      <c r="AC141" s="141"/>
      <c r="AD141" s="141"/>
      <c r="AE141" s="141"/>
      <c r="AF141" s="141"/>
      <c r="AG141" s="141"/>
      <c r="AH141" s="142">
        <f t="shared" si="38"/>
        <v>444.44444444444446</v>
      </c>
      <c r="AI141" s="142"/>
      <c r="AJ141" s="142"/>
      <c r="AK141" s="142"/>
      <c r="AL141" s="142"/>
      <c r="AM141" s="142"/>
      <c r="AN141" s="142"/>
      <c r="AO141" s="122"/>
      <c r="AP141" s="143" t="s">
        <v>30</v>
      </c>
      <c r="AQ141" s="143"/>
      <c r="AR141" s="143"/>
      <c r="AS141" s="143"/>
      <c r="AT141" s="143"/>
      <c r="AU141" s="144"/>
      <c r="AV141" s="44"/>
    </row>
    <row r="142" spans="1:48" s="53" customFormat="1" ht="12" hidden="1" customHeight="1" x14ac:dyDescent="0.25">
      <c r="A142" s="50"/>
      <c r="B142" s="167"/>
      <c r="C142" s="168"/>
      <c r="D142" s="171"/>
      <c r="E142" s="172"/>
      <c r="F142" s="189"/>
      <c r="G142" s="137" t="s">
        <v>18</v>
      </c>
      <c r="H142" s="138"/>
      <c r="I142" s="138"/>
      <c r="J142" s="138"/>
      <c r="K142" s="138"/>
      <c r="L142" s="138"/>
      <c r="M142" s="139">
        <v>1.55</v>
      </c>
      <c r="N142" s="140"/>
      <c r="O142" s="123">
        <v>4160</v>
      </c>
      <c r="P142" s="61">
        <f t="shared" si="35"/>
        <v>1585</v>
      </c>
      <c r="Q142" s="62">
        <f t="shared" si="36"/>
        <v>0.38100961538461542</v>
      </c>
      <c r="R142" s="61"/>
      <c r="S142" s="63"/>
      <c r="T142" s="141">
        <v>5745</v>
      </c>
      <c r="U142" s="141"/>
      <c r="V142" s="141"/>
      <c r="W142" s="141"/>
      <c r="X142" s="141"/>
      <c r="Y142" s="141"/>
      <c r="Z142" s="141"/>
      <c r="AA142" s="141">
        <f t="shared" si="37"/>
        <v>11490</v>
      </c>
      <c r="AB142" s="141"/>
      <c r="AC142" s="141"/>
      <c r="AD142" s="141"/>
      <c r="AE142" s="141"/>
      <c r="AF142" s="141"/>
      <c r="AG142" s="141"/>
      <c r="AH142" s="142">
        <f t="shared" si="38"/>
        <v>455.95238095238096</v>
      </c>
      <c r="AI142" s="142"/>
      <c r="AJ142" s="142"/>
      <c r="AK142" s="142"/>
      <c r="AL142" s="142"/>
      <c r="AM142" s="142"/>
      <c r="AN142" s="142"/>
      <c r="AO142" s="122"/>
      <c r="AP142" s="143">
        <f>CEILING((T142/6+80),5)</f>
        <v>1040</v>
      </c>
      <c r="AQ142" s="143"/>
      <c r="AR142" s="143"/>
      <c r="AS142" s="143"/>
      <c r="AT142" s="143"/>
      <c r="AU142" s="144"/>
      <c r="AV142" s="44"/>
    </row>
    <row r="143" spans="1:48" s="53" customFormat="1" ht="12" hidden="1" customHeight="1" x14ac:dyDescent="0.25">
      <c r="A143" s="50"/>
      <c r="B143" s="167"/>
      <c r="C143" s="168"/>
      <c r="D143" s="171"/>
      <c r="E143" s="172"/>
      <c r="F143" s="189"/>
      <c r="G143" s="151" t="s">
        <v>20</v>
      </c>
      <c r="H143" s="152"/>
      <c r="I143" s="152"/>
      <c r="J143" s="152"/>
      <c r="K143" s="152"/>
      <c r="L143" s="153"/>
      <c r="M143" s="139">
        <v>1.6</v>
      </c>
      <c r="N143" s="140"/>
      <c r="O143" s="123">
        <v>5262.5</v>
      </c>
      <c r="P143" s="61">
        <f t="shared" si="35"/>
        <v>1337.5</v>
      </c>
      <c r="Q143" s="62">
        <f t="shared" si="36"/>
        <v>0.25415676959619948</v>
      </c>
      <c r="R143" s="61">
        <v>5100</v>
      </c>
      <c r="S143" s="63">
        <f>T143-R143</f>
        <v>1500</v>
      </c>
      <c r="T143" s="141">
        <v>6600</v>
      </c>
      <c r="U143" s="141"/>
      <c r="V143" s="141"/>
      <c r="W143" s="141"/>
      <c r="X143" s="141"/>
      <c r="Y143" s="141"/>
      <c r="Z143" s="141"/>
      <c r="AA143" s="141">
        <f t="shared" si="37"/>
        <v>13200</v>
      </c>
      <c r="AB143" s="141"/>
      <c r="AC143" s="141"/>
      <c r="AD143" s="141"/>
      <c r="AE143" s="141"/>
      <c r="AF143" s="141"/>
      <c r="AG143" s="141"/>
      <c r="AH143" s="142">
        <f t="shared" si="38"/>
        <v>523.80952380952385</v>
      </c>
      <c r="AI143" s="142"/>
      <c r="AJ143" s="142"/>
      <c r="AK143" s="142"/>
      <c r="AL143" s="142"/>
      <c r="AM143" s="142"/>
      <c r="AN143" s="142"/>
      <c r="AO143" s="122"/>
      <c r="AP143" s="143">
        <f>CEILING((T143/6+80),5)</f>
        <v>1180</v>
      </c>
      <c r="AQ143" s="143"/>
      <c r="AR143" s="143"/>
      <c r="AS143" s="143"/>
      <c r="AT143" s="143"/>
      <c r="AU143" s="144"/>
      <c r="AV143" s="44"/>
    </row>
    <row r="144" spans="1:48" s="53" customFormat="1" ht="12" hidden="1" customHeight="1" thickBot="1" x14ac:dyDescent="0.3">
      <c r="A144" s="50"/>
      <c r="B144" s="169"/>
      <c r="C144" s="170"/>
      <c r="D144" s="157"/>
      <c r="E144" s="158"/>
      <c r="F144" s="159"/>
      <c r="G144" s="192" t="s">
        <v>21</v>
      </c>
      <c r="H144" s="193"/>
      <c r="I144" s="193"/>
      <c r="J144" s="193"/>
      <c r="K144" s="193"/>
      <c r="L144" s="193"/>
      <c r="M144" s="194">
        <v>1.7</v>
      </c>
      <c r="N144" s="195"/>
      <c r="O144" s="101">
        <v>4780</v>
      </c>
      <c r="P144" s="125">
        <f t="shared" si="35"/>
        <v>1720</v>
      </c>
      <c r="Q144" s="65">
        <f t="shared" si="36"/>
        <v>0.35983263598326354</v>
      </c>
      <c r="R144" s="125"/>
      <c r="S144" s="66"/>
      <c r="T144" s="196">
        <v>6500</v>
      </c>
      <c r="U144" s="197"/>
      <c r="V144" s="197"/>
      <c r="W144" s="197"/>
      <c r="X144" s="197"/>
      <c r="Y144" s="197"/>
      <c r="Z144" s="197"/>
      <c r="AA144" s="196">
        <f t="shared" si="37"/>
        <v>13000</v>
      </c>
      <c r="AB144" s="197"/>
      <c r="AC144" s="197"/>
      <c r="AD144" s="197"/>
      <c r="AE144" s="197"/>
      <c r="AF144" s="197"/>
      <c r="AG144" s="197"/>
      <c r="AH144" s="198">
        <f t="shared" si="38"/>
        <v>515.8730158730159</v>
      </c>
      <c r="AI144" s="198"/>
      <c r="AJ144" s="198"/>
      <c r="AK144" s="198"/>
      <c r="AL144" s="198"/>
      <c r="AM144" s="198"/>
      <c r="AN144" s="198"/>
      <c r="AO144" s="124"/>
      <c r="AP144" s="199">
        <f>CEILING((T144/6+80),5)</f>
        <v>1165</v>
      </c>
      <c r="AQ144" s="199"/>
      <c r="AR144" s="199"/>
      <c r="AS144" s="199"/>
      <c r="AT144" s="199"/>
      <c r="AU144" s="200"/>
      <c r="AV144" s="44"/>
    </row>
    <row r="145" spans="1:48" s="49" customFormat="1" ht="8.25" hidden="1" customHeight="1" thickBot="1" x14ac:dyDescent="0.3">
      <c r="A145" s="164" t="s">
        <v>31</v>
      </c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6"/>
      <c r="AV145" s="44"/>
    </row>
    <row r="146" spans="1:48" s="53" customFormat="1" ht="12" hidden="1" customHeight="1" x14ac:dyDescent="0.25">
      <c r="A146" s="50"/>
      <c r="B146" s="167"/>
      <c r="C146" s="168"/>
      <c r="D146" s="171" t="s">
        <v>11</v>
      </c>
      <c r="E146" s="172"/>
      <c r="F146" s="172"/>
      <c r="G146" s="173" t="s">
        <v>20</v>
      </c>
      <c r="H146" s="174"/>
      <c r="I146" s="174"/>
      <c r="J146" s="174"/>
      <c r="K146" s="174"/>
      <c r="L146" s="175"/>
      <c r="M146" s="176">
        <v>2.6</v>
      </c>
      <c r="N146" s="177"/>
      <c r="O146" s="130">
        <v>3947.5</v>
      </c>
      <c r="P146" s="72">
        <f>T146-O146</f>
        <v>6802.5</v>
      </c>
      <c r="Q146" s="73">
        <f>(T146/O146)-1</f>
        <v>1.7232425585813806</v>
      </c>
      <c r="R146" s="72"/>
      <c r="S146" s="72"/>
      <c r="T146" s="178">
        <v>10750</v>
      </c>
      <c r="U146" s="178"/>
      <c r="V146" s="178"/>
      <c r="W146" s="178"/>
      <c r="X146" s="178"/>
      <c r="Y146" s="178"/>
      <c r="Z146" s="178"/>
      <c r="AA146" s="178" t="s">
        <v>13</v>
      </c>
      <c r="AB146" s="178"/>
      <c r="AC146" s="178"/>
      <c r="AD146" s="178"/>
      <c r="AE146" s="178"/>
      <c r="AF146" s="178"/>
      <c r="AG146" s="178"/>
      <c r="AH146" s="179">
        <f>T146/12.6</f>
        <v>853.17460317460325</v>
      </c>
      <c r="AI146" s="179"/>
      <c r="AJ146" s="179"/>
      <c r="AK146" s="179"/>
      <c r="AL146" s="179"/>
      <c r="AM146" s="179"/>
      <c r="AN146" s="179"/>
      <c r="AO146" s="129"/>
      <c r="AP146" s="180">
        <v>1900</v>
      </c>
      <c r="AQ146" s="180"/>
      <c r="AR146" s="180"/>
      <c r="AS146" s="180"/>
      <c r="AT146" s="180"/>
      <c r="AU146" s="181"/>
      <c r="AV146" s="44"/>
    </row>
    <row r="147" spans="1:48" s="53" customFormat="1" ht="12" hidden="1" customHeight="1" thickBot="1" x14ac:dyDescent="0.3">
      <c r="A147" s="50"/>
      <c r="B147" s="167"/>
      <c r="C147" s="168"/>
      <c r="D147" s="157"/>
      <c r="E147" s="158"/>
      <c r="F147" s="158"/>
      <c r="G147" s="182" t="s">
        <v>21</v>
      </c>
      <c r="H147" s="183"/>
      <c r="I147" s="183"/>
      <c r="J147" s="183"/>
      <c r="K147" s="183"/>
      <c r="L147" s="183"/>
      <c r="M147" s="145">
        <v>2.7</v>
      </c>
      <c r="N147" s="146"/>
      <c r="O147" s="112">
        <v>3930</v>
      </c>
      <c r="P147" s="113">
        <f>T147-O147</f>
        <v>7570</v>
      </c>
      <c r="Q147" s="55">
        <f>(T147/O147)-1</f>
        <v>1.9262086513994912</v>
      </c>
      <c r="R147" s="113"/>
      <c r="S147" s="113"/>
      <c r="T147" s="147">
        <v>11500</v>
      </c>
      <c r="U147" s="147"/>
      <c r="V147" s="147"/>
      <c r="W147" s="147"/>
      <c r="X147" s="147"/>
      <c r="Y147" s="147"/>
      <c r="Z147" s="147"/>
      <c r="AA147" s="147" t="s">
        <v>13</v>
      </c>
      <c r="AB147" s="147"/>
      <c r="AC147" s="147"/>
      <c r="AD147" s="147"/>
      <c r="AE147" s="147"/>
      <c r="AF147" s="147"/>
      <c r="AG147" s="147"/>
      <c r="AH147" s="148">
        <f>T147/12.6</f>
        <v>912.69841269841277</v>
      </c>
      <c r="AI147" s="148"/>
      <c r="AJ147" s="148"/>
      <c r="AK147" s="148"/>
      <c r="AL147" s="148"/>
      <c r="AM147" s="148"/>
      <c r="AN147" s="148"/>
      <c r="AO147" s="111"/>
      <c r="AP147" s="149">
        <v>2100</v>
      </c>
      <c r="AQ147" s="149"/>
      <c r="AR147" s="149"/>
      <c r="AS147" s="149"/>
      <c r="AT147" s="149"/>
      <c r="AU147" s="150"/>
      <c r="AV147" s="44"/>
    </row>
    <row r="148" spans="1:48" s="53" customFormat="1" ht="12" hidden="1" customHeight="1" x14ac:dyDescent="0.25">
      <c r="A148" s="50"/>
      <c r="B148" s="167"/>
      <c r="C148" s="168"/>
      <c r="D148" s="154" t="s">
        <v>32</v>
      </c>
      <c r="E148" s="155"/>
      <c r="F148" s="156"/>
      <c r="G148" s="160" t="s">
        <v>20</v>
      </c>
      <c r="H148" s="161"/>
      <c r="I148" s="161"/>
      <c r="J148" s="161"/>
      <c r="K148" s="161"/>
      <c r="L148" s="162"/>
      <c r="M148" s="139">
        <v>2.6</v>
      </c>
      <c r="N148" s="140"/>
      <c r="O148" s="136">
        <v>3947.5</v>
      </c>
      <c r="P148" s="100">
        <f>T148-O148</f>
        <v>7552.5</v>
      </c>
      <c r="Q148" s="70">
        <f>(T148/O148)-1</f>
        <v>1.9132362254591513</v>
      </c>
      <c r="R148" s="100"/>
      <c r="S148" s="69"/>
      <c r="T148" s="163">
        <v>11500</v>
      </c>
      <c r="U148" s="163"/>
      <c r="V148" s="163"/>
      <c r="W148" s="163"/>
      <c r="X148" s="163"/>
      <c r="Y148" s="163"/>
      <c r="Z148" s="163"/>
      <c r="AA148" s="163" t="s">
        <v>13</v>
      </c>
      <c r="AB148" s="163"/>
      <c r="AC148" s="163"/>
      <c r="AD148" s="163"/>
      <c r="AE148" s="163"/>
      <c r="AF148" s="163"/>
      <c r="AG148" s="163"/>
      <c r="AH148" s="184">
        <f>T148/12.6</f>
        <v>912.69841269841277</v>
      </c>
      <c r="AI148" s="184"/>
      <c r="AJ148" s="184"/>
      <c r="AK148" s="184"/>
      <c r="AL148" s="184"/>
      <c r="AM148" s="184"/>
      <c r="AN148" s="184"/>
      <c r="AO148" s="135"/>
      <c r="AP148" s="185">
        <v>2100</v>
      </c>
      <c r="AQ148" s="185"/>
      <c r="AR148" s="185"/>
      <c r="AS148" s="185"/>
      <c r="AT148" s="185"/>
      <c r="AU148" s="186"/>
      <c r="AV148" s="44"/>
    </row>
    <row r="149" spans="1:48" s="53" customFormat="1" ht="12" hidden="1" customHeight="1" thickBot="1" x14ac:dyDescent="0.3">
      <c r="A149" s="50"/>
      <c r="B149" s="169"/>
      <c r="C149" s="170"/>
      <c r="D149" s="157"/>
      <c r="E149" s="158"/>
      <c r="F149" s="159"/>
      <c r="G149" s="137" t="s">
        <v>21</v>
      </c>
      <c r="H149" s="138"/>
      <c r="I149" s="138"/>
      <c r="J149" s="138"/>
      <c r="K149" s="138"/>
      <c r="L149" s="138"/>
      <c r="M149" s="139">
        <v>2.7</v>
      </c>
      <c r="N149" s="140"/>
      <c r="O149" s="123">
        <v>3930</v>
      </c>
      <c r="P149" s="61">
        <f>T149-O149</f>
        <v>8120</v>
      </c>
      <c r="Q149" s="71">
        <f>(T149/O149)-1</f>
        <v>2.0661577608142494</v>
      </c>
      <c r="R149" s="61"/>
      <c r="S149" s="61"/>
      <c r="T149" s="141">
        <v>12050</v>
      </c>
      <c r="U149" s="141"/>
      <c r="V149" s="141"/>
      <c r="W149" s="141"/>
      <c r="X149" s="141"/>
      <c r="Y149" s="141"/>
      <c r="Z149" s="141"/>
      <c r="AA149" s="141" t="s">
        <v>13</v>
      </c>
      <c r="AB149" s="141"/>
      <c r="AC149" s="141"/>
      <c r="AD149" s="141"/>
      <c r="AE149" s="141"/>
      <c r="AF149" s="141"/>
      <c r="AG149" s="141"/>
      <c r="AH149" s="142">
        <f>T149/12.6</f>
        <v>956.34920634920638</v>
      </c>
      <c r="AI149" s="142"/>
      <c r="AJ149" s="142"/>
      <c r="AK149" s="142"/>
      <c r="AL149" s="142"/>
      <c r="AM149" s="142"/>
      <c r="AN149" s="142"/>
      <c r="AO149" s="122"/>
      <c r="AP149" s="143">
        <v>2200</v>
      </c>
      <c r="AQ149" s="143"/>
      <c r="AR149" s="143"/>
      <c r="AS149" s="143"/>
      <c r="AT149" s="143"/>
      <c r="AU149" s="144"/>
      <c r="AV149" s="44"/>
    </row>
    <row r="150" spans="1:48" s="13" customFormat="1" ht="12.75" hidden="1" x14ac:dyDescent="0.25"/>
    <row r="151" spans="1:48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</row>
  </sheetData>
  <autoFilter ref="A97:AU14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</autoFilter>
  <mergeCells count="675">
    <mergeCell ref="AH148:AN148"/>
    <mergeCell ref="AP148:AU148"/>
    <mergeCell ref="G149:L149"/>
    <mergeCell ref="M149:N149"/>
    <mergeCell ref="T149:Z149"/>
    <mergeCell ref="AA149:AG149"/>
    <mergeCell ref="AH149:AN149"/>
    <mergeCell ref="AP149:AU149"/>
    <mergeCell ref="M147:N147"/>
    <mergeCell ref="T147:Z147"/>
    <mergeCell ref="AA147:AG147"/>
    <mergeCell ref="AH147:AN147"/>
    <mergeCell ref="AP147:AU147"/>
    <mergeCell ref="D148:F149"/>
    <mergeCell ref="G148:L148"/>
    <mergeCell ref="M148:N148"/>
    <mergeCell ref="T148:Z148"/>
    <mergeCell ref="AA148:AG148"/>
    <mergeCell ref="A145:AU145"/>
    <mergeCell ref="B146:C149"/>
    <mergeCell ref="D146:F147"/>
    <mergeCell ref="G146:L146"/>
    <mergeCell ref="M146:N146"/>
    <mergeCell ref="T146:Z146"/>
    <mergeCell ref="AA146:AG146"/>
    <mergeCell ref="AH146:AN146"/>
    <mergeCell ref="AP146:AU146"/>
    <mergeCell ref="G147:L147"/>
    <mergeCell ref="G144:L144"/>
    <mergeCell ref="M144:N144"/>
    <mergeCell ref="T144:Z144"/>
    <mergeCell ref="AA144:AG144"/>
    <mergeCell ref="AH144:AN144"/>
    <mergeCell ref="AP144:AU144"/>
    <mergeCell ref="AH142:AN142"/>
    <mergeCell ref="AP142:AU142"/>
    <mergeCell ref="G143:L143"/>
    <mergeCell ref="M143:N143"/>
    <mergeCell ref="T143:Z143"/>
    <mergeCell ref="AA143:AG143"/>
    <mergeCell ref="AH143:AN143"/>
    <mergeCell ref="AP143:AU143"/>
    <mergeCell ref="AP140:AU140"/>
    <mergeCell ref="G141:L141"/>
    <mergeCell ref="M141:N141"/>
    <mergeCell ref="T141:Z141"/>
    <mergeCell ref="AA141:AG141"/>
    <mergeCell ref="AH141:AN141"/>
    <mergeCell ref="AP141:AU141"/>
    <mergeCell ref="D140:F144"/>
    <mergeCell ref="G140:L140"/>
    <mergeCell ref="M140:N140"/>
    <mergeCell ref="T140:Z140"/>
    <mergeCell ref="AA140:AG140"/>
    <mergeCell ref="AH140:AN140"/>
    <mergeCell ref="G142:L142"/>
    <mergeCell ref="M142:N142"/>
    <mergeCell ref="T142:Z142"/>
    <mergeCell ref="AA142:AG142"/>
    <mergeCell ref="G139:L139"/>
    <mergeCell ref="M139:N139"/>
    <mergeCell ref="T139:Z139"/>
    <mergeCell ref="AA139:AG139"/>
    <mergeCell ref="AH139:AN139"/>
    <mergeCell ref="AP139:AU139"/>
    <mergeCell ref="AP137:AU137"/>
    <mergeCell ref="G138:L138"/>
    <mergeCell ref="M138:N138"/>
    <mergeCell ref="T138:Z138"/>
    <mergeCell ref="AA138:AG138"/>
    <mergeCell ref="AH138:AN138"/>
    <mergeCell ref="AP138:AU138"/>
    <mergeCell ref="M136:N136"/>
    <mergeCell ref="T136:Z136"/>
    <mergeCell ref="AA136:AG136"/>
    <mergeCell ref="AH136:AN136"/>
    <mergeCell ref="AP136:AU136"/>
    <mergeCell ref="G137:L137"/>
    <mergeCell ref="M137:N137"/>
    <mergeCell ref="T137:Z137"/>
    <mergeCell ref="AA137:AG137"/>
    <mergeCell ref="AH137:AN137"/>
    <mergeCell ref="A134:AU134"/>
    <mergeCell ref="B135:C144"/>
    <mergeCell ref="D135:F139"/>
    <mergeCell ref="G135:L135"/>
    <mergeCell ref="M135:N135"/>
    <mergeCell ref="T135:Z135"/>
    <mergeCell ref="AA135:AG135"/>
    <mergeCell ref="AH135:AN135"/>
    <mergeCell ref="AP135:AU135"/>
    <mergeCell ref="G136:L136"/>
    <mergeCell ref="G133:L133"/>
    <mergeCell ref="M133:N133"/>
    <mergeCell ref="T133:Z133"/>
    <mergeCell ref="AA133:AG133"/>
    <mergeCell ref="AH133:AN133"/>
    <mergeCell ref="AP133:AU133"/>
    <mergeCell ref="AH131:AN131"/>
    <mergeCell ref="AP131:AU131"/>
    <mergeCell ref="G132:L132"/>
    <mergeCell ref="M132:N132"/>
    <mergeCell ref="T132:Z132"/>
    <mergeCell ref="AA132:AG132"/>
    <mergeCell ref="AH132:AN132"/>
    <mergeCell ref="AP132:AU132"/>
    <mergeCell ref="AP129:AU129"/>
    <mergeCell ref="G130:L130"/>
    <mergeCell ref="M130:N130"/>
    <mergeCell ref="T130:Z130"/>
    <mergeCell ref="AA130:AG130"/>
    <mergeCell ref="AH130:AN130"/>
    <mergeCell ref="AP130:AU130"/>
    <mergeCell ref="D129:F133"/>
    <mergeCell ref="G129:L129"/>
    <mergeCell ref="M129:N129"/>
    <mergeCell ref="T129:Z129"/>
    <mergeCell ref="AA129:AG129"/>
    <mergeCell ref="AH129:AN129"/>
    <mergeCell ref="G131:L131"/>
    <mergeCell ref="M131:N131"/>
    <mergeCell ref="T131:Z131"/>
    <mergeCell ref="AA131:AG131"/>
    <mergeCell ref="G128:L128"/>
    <mergeCell ref="M128:N128"/>
    <mergeCell ref="T128:Z128"/>
    <mergeCell ref="AA128:AG128"/>
    <mergeCell ref="AH128:AN128"/>
    <mergeCell ref="AP128:AU128"/>
    <mergeCell ref="AP126:AU126"/>
    <mergeCell ref="G127:L127"/>
    <mergeCell ref="M127:N127"/>
    <mergeCell ref="T127:Z127"/>
    <mergeCell ref="AA127:AG127"/>
    <mergeCell ref="AH127:AN127"/>
    <mergeCell ref="AP127:AU127"/>
    <mergeCell ref="M125:N125"/>
    <mergeCell ref="T125:Z125"/>
    <mergeCell ref="AA125:AG125"/>
    <mergeCell ref="AH125:AN125"/>
    <mergeCell ref="AP125:AU125"/>
    <mergeCell ref="G126:L126"/>
    <mergeCell ref="M126:N126"/>
    <mergeCell ref="T126:Z126"/>
    <mergeCell ref="AA126:AG126"/>
    <mergeCell ref="AH126:AN126"/>
    <mergeCell ref="A123:AU123"/>
    <mergeCell ref="B124:C133"/>
    <mergeCell ref="D124:F128"/>
    <mergeCell ref="G124:L124"/>
    <mergeCell ref="M124:N124"/>
    <mergeCell ref="T124:Z124"/>
    <mergeCell ref="AA124:AG124"/>
    <mergeCell ref="AH124:AN124"/>
    <mergeCell ref="AP124:AU124"/>
    <mergeCell ref="G125:L125"/>
    <mergeCell ref="G122:L122"/>
    <mergeCell ref="M122:N122"/>
    <mergeCell ref="T122:Z122"/>
    <mergeCell ref="AA122:AG122"/>
    <mergeCell ref="AH122:AN122"/>
    <mergeCell ref="AP122:AU122"/>
    <mergeCell ref="AH120:AN120"/>
    <mergeCell ref="AP120:AU120"/>
    <mergeCell ref="G121:L121"/>
    <mergeCell ref="M121:N121"/>
    <mergeCell ref="T121:Z121"/>
    <mergeCell ref="AA121:AG121"/>
    <mergeCell ref="AH121:AN121"/>
    <mergeCell ref="AP121:AU121"/>
    <mergeCell ref="AP118:AU118"/>
    <mergeCell ref="G119:L119"/>
    <mergeCell ref="M119:N119"/>
    <mergeCell ref="T119:Z119"/>
    <mergeCell ref="AA119:AG119"/>
    <mergeCell ref="AH119:AN119"/>
    <mergeCell ref="AP119:AU119"/>
    <mergeCell ref="D118:F122"/>
    <mergeCell ref="G118:L118"/>
    <mergeCell ref="M118:N118"/>
    <mergeCell ref="T118:Z118"/>
    <mergeCell ref="AA118:AG118"/>
    <mergeCell ref="AH118:AN118"/>
    <mergeCell ref="G120:L120"/>
    <mergeCell ref="M120:N120"/>
    <mergeCell ref="T120:Z120"/>
    <mergeCell ref="AA120:AG120"/>
    <mergeCell ref="AP116:AU116"/>
    <mergeCell ref="G117:L117"/>
    <mergeCell ref="M117:N117"/>
    <mergeCell ref="T117:Z117"/>
    <mergeCell ref="AA117:AG117"/>
    <mergeCell ref="AH117:AN117"/>
    <mergeCell ref="AP117:AU117"/>
    <mergeCell ref="M115:N115"/>
    <mergeCell ref="T115:Z115"/>
    <mergeCell ref="AA115:AG115"/>
    <mergeCell ref="AH115:AN115"/>
    <mergeCell ref="AP115:AU115"/>
    <mergeCell ref="G116:L116"/>
    <mergeCell ref="M116:N116"/>
    <mergeCell ref="T116:Z116"/>
    <mergeCell ref="AA116:AG116"/>
    <mergeCell ref="AH116:AN116"/>
    <mergeCell ref="A113:AU113"/>
    <mergeCell ref="B114:C122"/>
    <mergeCell ref="D114:F117"/>
    <mergeCell ref="G114:L114"/>
    <mergeCell ref="M114:N114"/>
    <mergeCell ref="T114:Z114"/>
    <mergeCell ref="AA114:AG114"/>
    <mergeCell ref="AH114:AN114"/>
    <mergeCell ref="AP114:AU114"/>
    <mergeCell ref="G115:L115"/>
    <mergeCell ref="AH111:AN111"/>
    <mergeCell ref="AP111:AU111"/>
    <mergeCell ref="G112:L112"/>
    <mergeCell ref="M112:N112"/>
    <mergeCell ref="T112:Z112"/>
    <mergeCell ref="AA112:AG112"/>
    <mergeCell ref="AH112:AN112"/>
    <mergeCell ref="AP112:AU112"/>
    <mergeCell ref="AP109:AU109"/>
    <mergeCell ref="G110:L110"/>
    <mergeCell ref="M110:N110"/>
    <mergeCell ref="T110:Z110"/>
    <mergeCell ref="AA110:AG110"/>
    <mergeCell ref="AH110:AN110"/>
    <mergeCell ref="AP110:AU110"/>
    <mergeCell ref="D109:F112"/>
    <mergeCell ref="G109:L109"/>
    <mergeCell ref="M109:N109"/>
    <mergeCell ref="T109:Z109"/>
    <mergeCell ref="AA109:AG109"/>
    <mergeCell ref="AH109:AN109"/>
    <mergeCell ref="G111:L111"/>
    <mergeCell ref="M111:N111"/>
    <mergeCell ref="T111:Z111"/>
    <mergeCell ref="AA111:AG111"/>
    <mergeCell ref="G108:L108"/>
    <mergeCell ref="M108:N108"/>
    <mergeCell ref="T108:Z108"/>
    <mergeCell ref="AA108:AG108"/>
    <mergeCell ref="AH108:AN108"/>
    <mergeCell ref="AP108:AU108"/>
    <mergeCell ref="G107:L107"/>
    <mergeCell ref="M107:N107"/>
    <mergeCell ref="T107:Z107"/>
    <mergeCell ref="AA107:AG107"/>
    <mergeCell ref="AH107:AN107"/>
    <mergeCell ref="AP107:AU107"/>
    <mergeCell ref="G106:L106"/>
    <mergeCell ref="M106:N106"/>
    <mergeCell ref="T106:Z106"/>
    <mergeCell ref="AA106:AG106"/>
    <mergeCell ref="AH106:AL106"/>
    <mergeCell ref="AP106:AU106"/>
    <mergeCell ref="G105:L105"/>
    <mergeCell ref="M105:N105"/>
    <mergeCell ref="T105:Z105"/>
    <mergeCell ref="AA105:AG105"/>
    <mergeCell ref="AH105:AN105"/>
    <mergeCell ref="AP105:AU105"/>
    <mergeCell ref="T103:Z103"/>
    <mergeCell ref="AA103:AG103"/>
    <mergeCell ref="AH103:AN103"/>
    <mergeCell ref="AP103:AU103"/>
    <mergeCell ref="G104:L104"/>
    <mergeCell ref="M104:N104"/>
    <mergeCell ref="T104:Z104"/>
    <mergeCell ref="AA104:AG104"/>
    <mergeCell ref="AH104:AN104"/>
    <mergeCell ref="AP104:AU104"/>
    <mergeCell ref="AH100:AL100"/>
    <mergeCell ref="AP100:AU100"/>
    <mergeCell ref="B101:C101"/>
    <mergeCell ref="G101:L101"/>
    <mergeCell ref="M101:N101"/>
    <mergeCell ref="T101:Z101"/>
    <mergeCell ref="AA101:AG101"/>
    <mergeCell ref="AH101:AL101"/>
    <mergeCell ref="AP101:AU101"/>
    <mergeCell ref="B100:C100"/>
    <mergeCell ref="D100:F108"/>
    <mergeCell ref="G100:L100"/>
    <mergeCell ref="M100:N100"/>
    <mergeCell ref="T100:Z100"/>
    <mergeCell ref="AA100:AG100"/>
    <mergeCell ref="G102:AU102"/>
    <mergeCell ref="B103:C112"/>
    <mergeCell ref="G103:L103"/>
    <mergeCell ref="M103:N103"/>
    <mergeCell ref="AQ84:AU84"/>
    <mergeCell ref="AQ85:AU85"/>
    <mergeCell ref="B97:AU98"/>
    <mergeCell ref="B99:L99"/>
    <mergeCell ref="M99:N99"/>
    <mergeCell ref="T99:Z99"/>
    <mergeCell ref="AA99:AG99"/>
    <mergeCell ref="AH99:AO99"/>
    <mergeCell ref="AP99:AU99"/>
    <mergeCell ref="B73:L73"/>
    <mergeCell ref="M73:AA73"/>
    <mergeCell ref="AB73:AK73"/>
    <mergeCell ref="AL73:AU73"/>
    <mergeCell ref="AQ82:AU82"/>
    <mergeCell ref="AQ83:AU83"/>
    <mergeCell ref="AP70:AU70"/>
    <mergeCell ref="G71:L71"/>
    <mergeCell ref="M71:N71"/>
    <mergeCell ref="T71:Z71"/>
    <mergeCell ref="AA71:AG71"/>
    <mergeCell ref="AH71:AN71"/>
    <mergeCell ref="AP71:AU71"/>
    <mergeCell ref="B70:C71"/>
    <mergeCell ref="G70:L70"/>
    <mergeCell ref="M70:N70"/>
    <mergeCell ref="T70:Z70"/>
    <mergeCell ref="AA70:AG70"/>
    <mergeCell ref="AH70:AN70"/>
    <mergeCell ref="AP68:AU68"/>
    <mergeCell ref="G69:L69"/>
    <mergeCell ref="M69:N69"/>
    <mergeCell ref="T69:Z69"/>
    <mergeCell ref="AA69:AG69"/>
    <mergeCell ref="AH69:AN69"/>
    <mergeCell ref="AP69:AU69"/>
    <mergeCell ref="B68:C69"/>
    <mergeCell ref="G68:L68"/>
    <mergeCell ref="M68:N68"/>
    <mergeCell ref="T68:Z68"/>
    <mergeCell ref="AA68:AG68"/>
    <mergeCell ref="AH68:AN68"/>
    <mergeCell ref="AP66:AU66"/>
    <mergeCell ref="G67:L67"/>
    <mergeCell ref="M67:N67"/>
    <mergeCell ref="T67:Z67"/>
    <mergeCell ref="AA67:AG67"/>
    <mergeCell ref="AH67:AN67"/>
    <mergeCell ref="AP67:AU67"/>
    <mergeCell ref="B66:C67"/>
    <mergeCell ref="G66:L66"/>
    <mergeCell ref="M66:N66"/>
    <mergeCell ref="T66:Z66"/>
    <mergeCell ref="AA66:AG66"/>
    <mergeCell ref="AH66:AN66"/>
    <mergeCell ref="AH64:AN64"/>
    <mergeCell ref="AP64:AU64"/>
    <mergeCell ref="G65:L65"/>
    <mergeCell ref="M65:N65"/>
    <mergeCell ref="T65:Z65"/>
    <mergeCell ref="AA65:AG65"/>
    <mergeCell ref="AH65:AN65"/>
    <mergeCell ref="AP65:AU65"/>
    <mergeCell ref="B64:C65"/>
    <mergeCell ref="D64:F64"/>
    <mergeCell ref="G64:L64"/>
    <mergeCell ref="M64:N64"/>
    <mergeCell ref="T64:Z64"/>
    <mergeCell ref="AA64:AG64"/>
    <mergeCell ref="AH61:AN61"/>
    <mergeCell ref="AP61:AU61"/>
    <mergeCell ref="B62:Q62"/>
    <mergeCell ref="B63:L63"/>
    <mergeCell ref="M63:AA63"/>
    <mergeCell ref="AB63:AK63"/>
    <mergeCell ref="AL63:AU63"/>
    <mergeCell ref="M60:N60"/>
    <mergeCell ref="T60:Z60"/>
    <mergeCell ref="AA60:AG60"/>
    <mergeCell ref="AH60:AN60"/>
    <mergeCell ref="AP60:AU60"/>
    <mergeCell ref="D61:F61"/>
    <mergeCell ref="G61:L61"/>
    <mergeCell ref="M61:N61"/>
    <mergeCell ref="T61:Z61"/>
    <mergeCell ref="AA61:AG61"/>
    <mergeCell ref="A58:AU58"/>
    <mergeCell ref="B59:C61"/>
    <mergeCell ref="D59:F60"/>
    <mergeCell ref="G59:L59"/>
    <mergeCell ref="M59:N59"/>
    <mergeCell ref="T59:Z59"/>
    <mergeCell ref="AA59:AG59"/>
    <mergeCell ref="AH59:AN59"/>
    <mergeCell ref="AP59:AU59"/>
    <mergeCell ref="G60:L60"/>
    <mergeCell ref="AH56:AN56"/>
    <mergeCell ref="AP56:AU56"/>
    <mergeCell ref="G57:L57"/>
    <mergeCell ref="M57:N57"/>
    <mergeCell ref="T57:Z57"/>
    <mergeCell ref="AA57:AG57"/>
    <mergeCell ref="AH57:AN57"/>
    <mergeCell ref="AP57:AU57"/>
    <mergeCell ref="AP54:AU54"/>
    <mergeCell ref="G55:L55"/>
    <mergeCell ref="M55:N55"/>
    <mergeCell ref="T55:Z55"/>
    <mergeCell ref="AA55:AG55"/>
    <mergeCell ref="AH55:AN55"/>
    <mergeCell ref="AP55:AU55"/>
    <mergeCell ref="D54:F57"/>
    <mergeCell ref="G54:L54"/>
    <mergeCell ref="M54:N54"/>
    <mergeCell ref="T54:Z54"/>
    <mergeCell ref="AA54:AG54"/>
    <mergeCell ref="AH54:AN54"/>
    <mergeCell ref="G56:L56"/>
    <mergeCell ref="M56:N56"/>
    <mergeCell ref="T56:Z56"/>
    <mergeCell ref="AA56:AG56"/>
    <mergeCell ref="G53:L53"/>
    <mergeCell ref="M53:N53"/>
    <mergeCell ref="T53:Z53"/>
    <mergeCell ref="AA53:AG53"/>
    <mergeCell ref="AH53:AN53"/>
    <mergeCell ref="AP53:AU53"/>
    <mergeCell ref="AP51:AU51"/>
    <mergeCell ref="G52:L52"/>
    <mergeCell ref="M52:N52"/>
    <mergeCell ref="T52:Z52"/>
    <mergeCell ref="AA52:AG52"/>
    <mergeCell ref="AH52:AN52"/>
    <mergeCell ref="AP52:AU52"/>
    <mergeCell ref="M50:N50"/>
    <mergeCell ref="T50:Z50"/>
    <mergeCell ref="AA50:AG50"/>
    <mergeCell ref="AH50:AN50"/>
    <mergeCell ref="AP50:AU50"/>
    <mergeCell ref="G51:L51"/>
    <mergeCell ref="M51:N51"/>
    <mergeCell ref="T51:Z51"/>
    <mergeCell ref="AA51:AG51"/>
    <mergeCell ref="AH51:AN51"/>
    <mergeCell ref="A48:AU48"/>
    <mergeCell ref="B49:C57"/>
    <mergeCell ref="D49:F53"/>
    <mergeCell ref="G49:L49"/>
    <mergeCell ref="M49:N49"/>
    <mergeCell ref="T49:Z49"/>
    <mergeCell ref="AA49:AG49"/>
    <mergeCell ref="AH49:AN49"/>
    <mergeCell ref="AP49:AU49"/>
    <mergeCell ref="G50:L50"/>
    <mergeCell ref="G47:L47"/>
    <mergeCell ref="M47:N47"/>
    <mergeCell ref="T47:Z47"/>
    <mergeCell ref="AA47:AG47"/>
    <mergeCell ref="AH47:AN47"/>
    <mergeCell ref="AP47:AU47"/>
    <mergeCell ref="AH45:AN45"/>
    <mergeCell ref="AP45:AU45"/>
    <mergeCell ref="G46:L46"/>
    <mergeCell ref="M46:N46"/>
    <mergeCell ref="T46:Z46"/>
    <mergeCell ref="AA46:AG46"/>
    <mergeCell ref="AH46:AN46"/>
    <mergeCell ref="AP46:AU46"/>
    <mergeCell ref="AP43:AU43"/>
    <mergeCell ref="G44:L44"/>
    <mergeCell ref="M44:N44"/>
    <mergeCell ref="T44:Z44"/>
    <mergeCell ref="AA44:AG44"/>
    <mergeCell ref="AH44:AN44"/>
    <mergeCell ref="AP44:AU44"/>
    <mergeCell ref="D43:F47"/>
    <mergeCell ref="G43:L43"/>
    <mergeCell ref="M43:N43"/>
    <mergeCell ref="T43:Z43"/>
    <mergeCell ref="AA43:AG43"/>
    <mergeCell ref="AH43:AN43"/>
    <mergeCell ref="G45:L45"/>
    <mergeCell ref="M45:N45"/>
    <mergeCell ref="T45:Z45"/>
    <mergeCell ref="AA45:AG45"/>
    <mergeCell ref="G42:L42"/>
    <mergeCell ref="M42:N42"/>
    <mergeCell ref="T42:Z42"/>
    <mergeCell ref="AA42:AG42"/>
    <mergeCell ref="AH42:AN42"/>
    <mergeCell ref="AP42:AU42"/>
    <mergeCell ref="AP40:AU40"/>
    <mergeCell ref="G41:L41"/>
    <mergeCell ref="M41:N41"/>
    <mergeCell ref="T41:Z41"/>
    <mergeCell ref="AA41:AG41"/>
    <mergeCell ref="AH41:AN41"/>
    <mergeCell ref="AP41:AU41"/>
    <mergeCell ref="M39:N39"/>
    <mergeCell ref="T39:Z39"/>
    <mergeCell ref="AA39:AG39"/>
    <mergeCell ref="AH39:AN39"/>
    <mergeCell ref="AP39:AU39"/>
    <mergeCell ref="G40:L40"/>
    <mergeCell ref="M40:N40"/>
    <mergeCell ref="T40:Z40"/>
    <mergeCell ref="AA40:AG40"/>
    <mergeCell ref="AH40:AN40"/>
    <mergeCell ref="A37:AU37"/>
    <mergeCell ref="B38:C47"/>
    <mergeCell ref="D38:F42"/>
    <mergeCell ref="G38:L38"/>
    <mergeCell ref="M38:N38"/>
    <mergeCell ref="T38:Z38"/>
    <mergeCell ref="AA38:AG38"/>
    <mergeCell ref="AH38:AN38"/>
    <mergeCell ref="AP38:AU38"/>
    <mergeCell ref="G39:L39"/>
    <mergeCell ref="G36:L36"/>
    <mergeCell ref="M36:N36"/>
    <mergeCell ref="T36:Z36"/>
    <mergeCell ref="AA36:AG36"/>
    <mergeCell ref="AH36:AN36"/>
    <mergeCell ref="AP36:AU36"/>
    <mergeCell ref="AH34:AN34"/>
    <mergeCell ref="AP34:AU34"/>
    <mergeCell ref="G35:L35"/>
    <mergeCell ref="M35:N35"/>
    <mergeCell ref="T35:Z35"/>
    <mergeCell ref="AA35:AG35"/>
    <mergeCell ref="AH35:AN35"/>
    <mergeCell ref="AP35:AU35"/>
    <mergeCell ref="AP32:AU32"/>
    <mergeCell ref="G33:L33"/>
    <mergeCell ref="M33:N33"/>
    <mergeCell ref="T33:Z33"/>
    <mergeCell ref="AA33:AG33"/>
    <mergeCell ref="AH33:AN33"/>
    <mergeCell ref="AP33:AU33"/>
    <mergeCell ref="D32:F36"/>
    <mergeCell ref="G32:L32"/>
    <mergeCell ref="M32:N32"/>
    <mergeCell ref="T32:Z32"/>
    <mergeCell ref="AA32:AG32"/>
    <mergeCell ref="AH32:AN32"/>
    <mergeCell ref="G34:L34"/>
    <mergeCell ref="M34:N34"/>
    <mergeCell ref="T34:Z34"/>
    <mergeCell ref="AA34:AG34"/>
    <mergeCell ref="G31:L31"/>
    <mergeCell ref="M31:N31"/>
    <mergeCell ref="T31:Z31"/>
    <mergeCell ref="AA31:AG31"/>
    <mergeCell ref="AH31:AN31"/>
    <mergeCell ref="AP31:AU31"/>
    <mergeCell ref="AP29:AU29"/>
    <mergeCell ref="G30:L30"/>
    <mergeCell ref="M30:N30"/>
    <mergeCell ref="T30:Z30"/>
    <mergeCell ref="AA30:AG30"/>
    <mergeCell ref="AH30:AN30"/>
    <mergeCell ref="AP30:AU30"/>
    <mergeCell ref="M28:N28"/>
    <mergeCell ref="T28:Z28"/>
    <mergeCell ref="AA28:AG28"/>
    <mergeCell ref="AH28:AN28"/>
    <mergeCell ref="AP28:AU28"/>
    <mergeCell ref="G29:L29"/>
    <mergeCell ref="M29:N29"/>
    <mergeCell ref="T29:Z29"/>
    <mergeCell ref="AA29:AG29"/>
    <mergeCell ref="AH29:AN29"/>
    <mergeCell ref="A26:AU26"/>
    <mergeCell ref="B27:C36"/>
    <mergeCell ref="D27:F31"/>
    <mergeCell ref="G27:L27"/>
    <mergeCell ref="M27:N27"/>
    <mergeCell ref="T27:Z27"/>
    <mergeCell ref="AA27:AG27"/>
    <mergeCell ref="AH27:AN27"/>
    <mergeCell ref="AP27:AU27"/>
    <mergeCell ref="G28:L28"/>
    <mergeCell ref="AH24:AN24"/>
    <mergeCell ref="AP24:AU24"/>
    <mergeCell ref="G25:L25"/>
    <mergeCell ref="M25:N25"/>
    <mergeCell ref="T25:Z25"/>
    <mergeCell ref="AA25:AG25"/>
    <mergeCell ref="AH25:AN25"/>
    <mergeCell ref="AP25:AU25"/>
    <mergeCell ref="AP22:AU22"/>
    <mergeCell ref="G23:L23"/>
    <mergeCell ref="M23:N23"/>
    <mergeCell ref="T23:Z23"/>
    <mergeCell ref="AA23:AG23"/>
    <mergeCell ref="AH23:AN23"/>
    <mergeCell ref="AP23:AU23"/>
    <mergeCell ref="D22:F25"/>
    <mergeCell ref="G22:L22"/>
    <mergeCell ref="M22:N22"/>
    <mergeCell ref="T22:Z22"/>
    <mergeCell ref="AA22:AG22"/>
    <mergeCell ref="AH22:AN22"/>
    <mergeCell ref="G24:L24"/>
    <mergeCell ref="M24:N24"/>
    <mergeCell ref="T24:Z24"/>
    <mergeCell ref="AA24:AG24"/>
    <mergeCell ref="G21:L21"/>
    <mergeCell ref="M21:N21"/>
    <mergeCell ref="T21:Z21"/>
    <mergeCell ref="AA21:AG21"/>
    <mergeCell ref="AH21:AN21"/>
    <mergeCell ref="AP21:AU21"/>
    <mergeCell ref="G20:L20"/>
    <mergeCell ref="M20:N20"/>
    <mergeCell ref="T20:Z20"/>
    <mergeCell ref="AA20:AG20"/>
    <mergeCell ref="AH20:AN20"/>
    <mergeCell ref="AP20:AU20"/>
    <mergeCell ref="G19:L19"/>
    <mergeCell ref="M19:N19"/>
    <mergeCell ref="T19:Z19"/>
    <mergeCell ref="AA19:AG19"/>
    <mergeCell ref="AH19:AN19"/>
    <mergeCell ref="AP19:AU19"/>
    <mergeCell ref="AH17:AN17"/>
    <mergeCell ref="AP17:AU17"/>
    <mergeCell ref="G18:L18"/>
    <mergeCell ref="M18:N18"/>
    <mergeCell ref="T18:Z18"/>
    <mergeCell ref="AA18:AG18"/>
    <mergeCell ref="AH18:AL18"/>
    <mergeCell ref="AP18:AU18"/>
    <mergeCell ref="AP15:AU15"/>
    <mergeCell ref="G16:L16"/>
    <mergeCell ref="M16:N16"/>
    <mergeCell ref="T16:Z16"/>
    <mergeCell ref="AA16:AG16"/>
    <mergeCell ref="AH16:AN16"/>
    <mergeCell ref="AP16:AU16"/>
    <mergeCell ref="B15:C25"/>
    <mergeCell ref="G15:L15"/>
    <mergeCell ref="M15:N15"/>
    <mergeCell ref="T15:Z15"/>
    <mergeCell ref="AA15:AG15"/>
    <mergeCell ref="AH15:AN15"/>
    <mergeCell ref="G17:L17"/>
    <mergeCell ref="M17:N17"/>
    <mergeCell ref="T17:Z17"/>
    <mergeCell ref="AA17:AG17"/>
    <mergeCell ref="AH12:AL12"/>
    <mergeCell ref="AP12:AU12"/>
    <mergeCell ref="B13:C14"/>
    <mergeCell ref="G13:AU13"/>
    <mergeCell ref="G14:L14"/>
    <mergeCell ref="M14:N14"/>
    <mergeCell ref="T14:Z14"/>
    <mergeCell ref="AA14:AG14"/>
    <mergeCell ref="AH14:AN14"/>
    <mergeCell ref="AP14:AU14"/>
    <mergeCell ref="AP10:AU10"/>
    <mergeCell ref="G11:L11"/>
    <mergeCell ref="M11:N11"/>
    <mergeCell ref="T11:Z11"/>
    <mergeCell ref="AA11:AG11"/>
    <mergeCell ref="AH11:AL11"/>
    <mergeCell ref="AP11:AU11"/>
    <mergeCell ref="B10:C11"/>
    <mergeCell ref="D10:F21"/>
    <mergeCell ref="G10:L10"/>
    <mergeCell ref="T10:Z10"/>
    <mergeCell ref="AA10:AG10"/>
    <mergeCell ref="AH10:AL10"/>
    <mergeCell ref="G12:L12"/>
    <mergeCell ref="M12:N12"/>
    <mergeCell ref="T12:Z12"/>
    <mergeCell ref="AA12:AG12"/>
    <mergeCell ref="B7:AU8"/>
    <mergeCell ref="B9:L9"/>
    <mergeCell ref="M9:N9"/>
    <mergeCell ref="T9:Z9"/>
    <mergeCell ref="AA9:AG9"/>
    <mergeCell ref="AH9:AO9"/>
    <mergeCell ref="AP9:AU9"/>
  </mergeCells>
  <hyperlinks>
    <hyperlink ref="AU5" r:id="rId1"/>
  </hyperlinks>
  <pageMargins left="0.15748031496062992" right="0.11811023622047245" top="0.15748031496062992" bottom="0.43307086614173229" header="0.15748031496062992" footer="0.43307086614173229"/>
  <pageSetup paperSize="9" orientation="portrait" horizontalDpi="4294967295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СПК</vt:lpstr>
      <vt:lpstr>СПК!Область_печати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Арксота</dc:creator>
  <cp:lastModifiedBy>Татьяна</cp:lastModifiedBy>
  <dcterms:created xsi:type="dcterms:W3CDTF">2017-02-21T09:00:40Z</dcterms:created>
  <dcterms:modified xsi:type="dcterms:W3CDTF">2021-04-01T07:35:34Z</dcterms:modified>
</cp:coreProperties>
</file>